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omi\AppData\Local\Temp\7zOCB8A5834\"/>
    </mc:Choice>
  </mc:AlternateContent>
  <bookViews>
    <workbookView xWindow="0" yWindow="0" windowWidth="28800" windowHeight="12435"/>
  </bookViews>
  <sheets>
    <sheet name="Munka1" sheetId="1" r:id="rId1"/>
  </sheets>
  <definedNames>
    <definedName name="autoforras" localSheetId="0">Munka1!$A$1:$C$37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7" i="1" a="1"/>
  <c r="E17" i="1" s="1"/>
  <c r="E18" i="1" a="1"/>
  <c r="E18" i="1" s="1"/>
  <c r="E19" i="1" a="1"/>
  <c r="E19" i="1" s="1"/>
  <c r="E20" i="1" a="1"/>
  <c r="E20" i="1" s="1"/>
  <c r="E26" i="1" a="1"/>
  <c r="E26" i="1" s="1"/>
  <c r="E2" i="1" a="1"/>
  <c r="E2" i="1" s="1"/>
  <c r="D16" i="1"/>
  <c r="I10" i="1" s="1"/>
  <c r="I11" i="1" s="1"/>
  <c r="I12" i="1" s="1"/>
  <c r="I13" i="1"/>
  <c r="I14" i="1" l="1"/>
  <c r="I15" i="1" s="1"/>
  <c r="E31" i="1" a="1"/>
  <c r="E31" i="1" s="1"/>
  <c r="E23" i="1" a="1"/>
  <c r="E23" i="1" s="1"/>
  <c r="E36" i="1" a="1"/>
  <c r="E36" i="1" s="1"/>
  <c r="E33" i="1" a="1"/>
  <c r="E33" i="1" s="1"/>
  <c r="E28" i="1" a="1"/>
  <c r="E28" i="1" s="1"/>
  <c r="E25" i="1" a="1"/>
  <c r="E25" i="1" s="1"/>
  <c r="E34" i="1" a="1"/>
  <c r="E34" i="1" s="1"/>
  <c r="E35" i="1" a="1"/>
  <c r="E35" i="1" s="1"/>
  <c r="E30" i="1" a="1"/>
  <c r="E30" i="1" s="1"/>
  <c r="E27" i="1" a="1"/>
  <c r="E27" i="1" s="1"/>
  <c r="E22" i="1" a="1"/>
  <c r="E22" i="1" s="1"/>
  <c r="E37" i="1" a="1"/>
  <c r="E37" i="1" s="1"/>
  <c r="E32" i="1" a="1"/>
  <c r="E32" i="1" s="1"/>
  <c r="E29" i="1" a="1"/>
  <c r="E29" i="1" s="1"/>
  <c r="E24" i="1" a="1"/>
  <c r="E24" i="1" s="1"/>
  <c r="E21" i="1" a="1"/>
  <c r="E21" i="1" s="1"/>
  <c r="E16" i="1" a="1"/>
  <c r="E16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2" i="1"/>
  <c r="I16" i="1"/>
  <c r="I17" i="1" l="1"/>
  <c r="I18" i="1" s="1"/>
  <c r="I19" i="1" s="1"/>
  <c r="F2" i="1"/>
  <c r="F9" i="1"/>
  <c r="F26" i="1"/>
  <c r="F17" i="1"/>
  <c r="F3" i="1" l="1"/>
  <c r="F29" i="1"/>
  <c r="F13" i="1"/>
  <c r="F37" i="1"/>
  <c r="F25" i="1"/>
  <c r="F33" i="1"/>
  <c r="F21" i="1"/>
  <c r="F5" i="1"/>
  <c r="F34" i="1"/>
  <c r="F30" i="1"/>
  <c r="F22" i="1"/>
  <c r="F18" i="1"/>
  <c r="F14" i="1"/>
  <c r="F10" i="1"/>
  <c r="F6" i="1"/>
  <c r="J10" i="1" s="1"/>
  <c r="F36" i="1"/>
  <c r="F32" i="1"/>
  <c r="F28" i="1"/>
  <c r="F24" i="1"/>
  <c r="J11" i="1" s="1"/>
  <c r="F20" i="1"/>
  <c r="F16" i="1"/>
  <c r="F12" i="1"/>
  <c r="F8" i="1"/>
  <c r="F4" i="1"/>
  <c r="F35" i="1"/>
  <c r="F31" i="1"/>
  <c r="F27" i="1"/>
  <c r="F23" i="1"/>
  <c r="F19" i="1"/>
  <c r="F15" i="1"/>
  <c r="F11" i="1"/>
  <c r="J12" i="1" s="1"/>
  <c r="F7" i="1"/>
  <c r="I5" i="1"/>
  <c r="I2" i="1" a="1"/>
  <c r="I2" i="1" s="1"/>
  <c r="J13" i="1" l="1"/>
  <c r="J14" i="1" l="1"/>
  <c r="J15" i="1" l="1"/>
  <c r="J16" i="1" l="1"/>
  <c r="J17" i="1" l="1"/>
  <c r="J18" i="1" l="1"/>
  <c r="J19" i="1"/>
</calcChain>
</file>

<file path=xl/connections.xml><?xml version="1.0" encoding="utf-8"?>
<connections xmlns="http://schemas.openxmlformats.org/spreadsheetml/2006/main">
  <connection id="1" name="autoforras" type="6" refreshedVersion="5" background="1" saveData="1">
    <textPr codePage="65001" sourceFile="F:\Iskolai Dolgok\Neumann Teams 9DNy\KoMaL i536\autoforras.txt" decimal="," thousands=" ">
      <textFields count="3"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<sst xmlns="http://schemas.openxmlformats.org/spreadsheetml/2006/main" count="52" uniqueCount="51">
  <si>
    <t>Azonosító</t>
  </si>
  <si>
    <t>Rajt</t>
  </si>
  <si>
    <t>Cél</t>
  </si>
  <si>
    <t>YZ984</t>
  </si>
  <si>
    <t>FD551</t>
  </si>
  <si>
    <t>GA563</t>
  </si>
  <si>
    <t>QS195</t>
  </si>
  <si>
    <t>WY672</t>
  </si>
  <si>
    <t>JD329</t>
  </si>
  <si>
    <t>EM426</t>
  </si>
  <si>
    <t>YV120</t>
  </si>
  <si>
    <t>SQ910</t>
  </si>
  <si>
    <t>YX247</t>
  </si>
  <si>
    <t>TI314</t>
  </si>
  <si>
    <t>RX410</t>
  </si>
  <si>
    <t>TP138</t>
  </si>
  <si>
    <t>GG434</t>
  </si>
  <si>
    <t>MD426</t>
  </si>
  <si>
    <t>SI707</t>
  </si>
  <si>
    <t>JC124</t>
  </si>
  <si>
    <t>FX698</t>
  </si>
  <si>
    <t>IE789</t>
  </si>
  <si>
    <t>CY823</t>
  </si>
  <si>
    <t>YB161</t>
  </si>
  <si>
    <t>JL404</t>
  </si>
  <si>
    <t>XQ480</t>
  </si>
  <si>
    <t>ES386</t>
  </si>
  <si>
    <t>PA926</t>
  </si>
  <si>
    <t>QO614</t>
  </si>
  <si>
    <t>CK895</t>
  </si>
  <si>
    <t>NB499</t>
  </si>
  <si>
    <t>SC180</t>
  </si>
  <si>
    <t>EU253</t>
  </si>
  <si>
    <t>LF234</t>
  </si>
  <si>
    <t>PT650</t>
  </si>
  <si>
    <t>FM114</t>
  </si>
  <si>
    <t>KN731</t>
  </si>
  <si>
    <t>YT158</t>
  </si>
  <si>
    <t>PD853</t>
  </si>
  <si>
    <t>Versenyidő</t>
  </si>
  <si>
    <t>Helyezés célba éréskor</t>
  </si>
  <si>
    <t>Végső helyezés</t>
  </si>
  <si>
    <t>Legjobb 3-ban gondolhatta magát:</t>
  </si>
  <si>
    <t>Kiesett versenyzők:</t>
  </si>
  <si>
    <t>Helyezés</t>
  </si>
  <si>
    <t>Név: Gyönki Dominik</t>
  </si>
  <si>
    <t>Osztály: 9.</t>
  </si>
  <si>
    <t>Iskola neve: Eger, Neumann János Gimnázium, Technikum és Kollégium</t>
  </si>
  <si>
    <t>E-mail cím: gyonkidominik@gmail.com</t>
  </si>
  <si>
    <t>Feladat: i536</t>
  </si>
  <si>
    <t>Használt táblázatkezelő program: Microsoft Office Excel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</si>
</sst>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21" fontId="0" fillId="0" borderId="0" xfId="0" applyNumberFormat="1"/>
    <xf numFmtId="164" fontId="0" fillId="0" borderId="0" xfId="0" applyNumberFormat="1"/>
    <xf numFmtId="0" fontId="0" fillId="0" borderId="0" xfId="0" quotePrefix="1" applyNumberFormat="1"/>
    <xf numFmtId="0" fontId="0" fillId="0" borderId="0" xfId="0" applyAlignment="1">
      <alignment horizontal="left" wrapText="1"/>
    </xf>
  </cellXfs>
  <cellStyles count="1">
    <cellStyle name="Normál" xfId="0" builtinId="0"/>
  </cellStyles>
  <dxfs count="4">
    <dxf>
      <font>
        <b/>
        <i val="0"/>
      </font>
    </dxf>
    <dxf>
      <fill>
        <patternFill>
          <bgColor rgb="FFCC9966"/>
        </patternFill>
      </fill>
    </dxf>
    <dxf>
      <fill>
        <patternFill>
          <bgColor rgb="FFC0C0C0"/>
        </patternFill>
      </fill>
    </dxf>
    <dxf>
      <fill>
        <patternFill>
          <bgColor rgb="FFFFD700"/>
        </patternFill>
      </fill>
    </dxf>
  </dxfs>
  <tableStyles count="0" defaultTableStyle="TableStyleMedium2" defaultPivotStyle="PivotStyleLight16"/>
  <colors>
    <mruColors>
      <color rgb="FFCC9966"/>
      <color rgb="FFC0C0C0"/>
      <color rgb="FFFFD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autoforra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7"/>
  <sheetViews>
    <sheetView tabSelected="1" workbookViewId="0"/>
  </sheetViews>
  <sheetFormatPr defaultRowHeight="15" x14ac:dyDescent="0.25"/>
  <cols>
    <col min="1" max="1" width="9.7109375" bestFit="1" customWidth="1"/>
    <col min="2" max="2" width="8.140625" style="2" bestFit="1" customWidth="1"/>
    <col min="3" max="3" width="8.140625" bestFit="1" customWidth="1"/>
    <col min="4" max="4" width="15.42578125" customWidth="1"/>
    <col min="5" max="5" width="17.140625" style="4" customWidth="1"/>
    <col min="6" max="6" width="13" style="4" customWidth="1"/>
    <col min="9" max="9" width="19.7109375" customWidth="1"/>
    <col min="10" max="10" width="10.85546875" customWidth="1"/>
    <col min="12" max="13" width="10.28515625" bestFit="1" customWidth="1"/>
  </cols>
  <sheetData>
    <row r="1" spans="1:28" ht="41.25" customHeight="1" x14ac:dyDescent="0.25">
      <c r="A1" s="1" t="s">
        <v>0</v>
      </c>
      <c r="B1" s="3" t="s">
        <v>1</v>
      </c>
      <c r="C1" s="1" t="s">
        <v>2</v>
      </c>
      <c r="D1" s="1" t="s">
        <v>39</v>
      </c>
      <c r="E1" s="1" t="s">
        <v>40</v>
      </c>
      <c r="F1" s="1" t="s">
        <v>41</v>
      </c>
      <c r="G1" s="1"/>
      <c r="H1" s="1"/>
      <c r="I1" s="10" t="s">
        <v>42</v>
      </c>
    </row>
    <row r="2" spans="1:28" x14ac:dyDescent="0.25">
      <c r="A2" t="s">
        <v>3</v>
      </c>
      <c r="B2" s="7">
        <v>0.38576388888888885</v>
      </c>
      <c r="C2" s="7"/>
      <c r="D2" s="7" t="str">
        <f>IF(C2="","nem fejezte be",MROUND(C2-B2,TIME(0,0,1)))</f>
        <v>nem fejezte be</v>
      </c>
      <c r="E2" s="4">
        <f t="array" ref="E2">IF(C2="",COUNTA(A:A)-1,COUNTIFS($C$2:$C$37,"&lt;"&amp;C2,$D$2:$D$37,"&lt;"&amp;D2)+1)</f>
        <v>36</v>
      </c>
      <c r="F2" s="4">
        <f>IF(D2="nem fejezte be",COUNTA(A:A)-1,RANK(D2,$D$2:$D$37,1))</f>
        <v>36</v>
      </c>
      <c r="G2" s="4"/>
      <c r="H2" s="4"/>
      <c r="I2">
        <f t="array" ref="I2">SUM(IF($E$2:$E$37&lt;=3,1,0))</f>
        <v>8</v>
      </c>
      <c r="AB2" t="s">
        <v>49</v>
      </c>
    </row>
    <row r="3" spans="1:28" x14ac:dyDescent="0.25">
      <c r="A3" t="s">
        <v>4</v>
      </c>
      <c r="B3" s="7">
        <v>0.38686342592592587</v>
      </c>
      <c r="C3" s="7">
        <v>0.43693287037037037</v>
      </c>
      <c r="D3" s="7">
        <f t="shared" ref="D3:D37" si="0">IF(C3="","nem fejezte be",MROUND(C3-B3,TIME(0,0,1)))</f>
        <v>5.0069444444444444E-2</v>
      </c>
      <c r="E3" s="4">
        <f t="array" ref="E3">IF(C3="",COUNTA(A:A)-1,COUNTIFS($C$2:$C$37,"&lt;"&amp;C3,$D$2:$D$37,"&lt;"&amp;D3)+1)</f>
        <v>2</v>
      </c>
      <c r="F3" s="4">
        <f t="shared" ref="F3:F37" si="1">IF(D3="nem fejezte be",COUNTA(A:A)-1,RANK(D3,$D$2:$D$37,1))</f>
        <v>14</v>
      </c>
      <c r="G3" s="4"/>
      <c r="H3" s="4"/>
      <c r="AB3" t="s">
        <v>45</v>
      </c>
    </row>
    <row r="4" spans="1:28" x14ac:dyDescent="0.25">
      <c r="A4" t="s">
        <v>5</v>
      </c>
      <c r="B4" s="7">
        <v>0.38796296296296301</v>
      </c>
      <c r="C4" s="7">
        <v>0.44017361111111114</v>
      </c>
      <c r="D4" s="7">
        <f t="shared" si="0"/>
        <v>5.2210648148148145E-2</v>
      </c>
      <c r="E4" s="4">
        <f t="array" ref="E4">IF(C4="",COUNTA(A:A)-1,COUNTIFS($C$2:$C$37,"&lt;"&amp;C4,$D$2:$D$37,"&lt;"&amp;D4)+1)</f>
        <v>3</v>
      </c>
      <c r="F4" s="4">
        <f t="shared" si="1"/>
        <v>22</v>
      </c>
      <c r="G4" s="4"/>
      <c r="H4" s="4"/>
      <c r="I4" t="s">
        <v>43</v>
      </c>
      <c r="AB4" t="s">
        <v>46</v>
      </c>
    </row>
    <row r="5" spans="1:28" x14ac:dyDescent="0.25">
      <c r="A5" t="s">
        <v>6</v>
      </c>
      <c r="B5" s="7">
        <v>0.38898148148148143</v>
      </c>
      <c r="C5" s="7">
        <v>0.44262731481481482</v>
      </c>
      <c r="D5" s="7">
        <f t="shared" si="0"/>
        <v>5.364583333333333E-2</v>
      </c>
      <c r="E5" s="4">
        <f t="array" ref="E5">IF(C5="",COUNTA(A:A)-1,COUNTIFS($C$2:$C$37,"&lt;"&amp;C5,$D$2:$D$37,"&lt;"&amp;D5)+1)</f>
        <v>5</v>
      </c>
      <c r="F5" s="4">
        <f t="shared" si="1"/>
        <v>25</v>
      </c>
      <c r="G5" s="4"/>
      <c r="H5" s="4"/>
      <c r="I5">
        <f>COUNTIF($D$2:$D$37,"nem fejezte be")</f>
        <v>3</v>
      </c>
      <c r="AB5" t="s">
        <v>47</v>
      </c>
    </row>
    <row r="6" spans="1:28" x14ac:dyDescent="0.25">
      <c r="A6" t="s">
        <v>7</v>
      </c>
      <c r="B6" s="7">
        <v>0.39002314814814815</v>
      </c>
      <c r="C6" s="7">
        <v>0.43684027777777779</v>
      </c>
      <c r="D6" s="7">
        <f t="shared" si="0"/>
        <v>4.6817129629629625E-2</v>
      </c>
      <c r="E6" s="4">
        <f t="array" ref="E6">IF(C6="",COUNTA(A:A)-1,COUNTIFS($C$2:$C$37,"&lt;"&amp;C6,$D$2:$D$37,"&lt;"&amp;D6)+1)</f>
        <v>1</v>
      </c>
      <c r="F6" s="4">
        <f t="shared" si="1"/>
        <v>1</v>
      </c>
      <c r="G6" s="4"/>
      <c r="H6" s="4"/>
      <c r="AB6" t="s">
        <v>50</v>
      </c>
    </row>
    <row r="7" spans="1:28" x14ac:dyDescent="0.25">
      <c r="A7" t="s">
        <v>8</v>
      </c>
      <c r="B7" s="7">
        <v>0.39111111111111113</v>
      </c>
      <c r="C7" s="7">
        <v>0.4465277777777778</v>
      </c>
      <c r="D7" s="7">
        <f t="shared" si="0"/>
        <v>5.5416666666666663E-2</v>
      </c>
      <c r="E7" s="4">
        <f t="array" ref="E7">IF(C7="",COUNTA(A:A)-1,COUNTIFS($C$2:$C$37,"&lt;"&amp;C7,$D$2:$D$37,"&lt;"&amp;D7)+1)</f>
        <v>7</v>
      </c>
      <c r="F7" s="4">
        <f t="shared" si="1"/>
        <v>33</v>
      </c>
      <c r="G7" s="4"/>
      <c r="H7" s="4"/>
      <c r="AB7" t="s">
        <v>48</v>
      </c>
    </row>
    <row r="8" spans="1:28" x14ac:dyDescent="0.25">
      <c r="A8" t="s">
        <v>9</v>
      </c>
      <c r="B8" s="7">
        <v>0.39218749999999997</v>
      </c>
      <c r="C8" s="7">
        <v>0.44535879629629632</v>
      </c>
      <c r="D8" s="7">
        <f t="shared" si="0"/>
        <v>5.3171296296296293E-2</v>
      </c>
      <c r="E8" s="4">
        <f t="array" ref="E8">IF(C8="",COUNTA(A:A)-1,COUNTIFS($C$2:$C$37,"&lt;"&amp;C8,$D$2:$D$37,"&lt;"&amp;D8)+1)</f>
        <v>5</v>
      </c>
      <c r="F8" s="4">
        <f t="shared" si="1"/>
        <v>24</v>
      </c>
      <c r="G8" s="4"/>
      <c r="H8" s="4"/>
    </row>
    <row r="9" spans="1:28" x14ac:dyDescent="0.25">
      <c r="A9" t="s">
        <v>10</v>
      </c>
      <c r="B9" s="7">
        <v>0.39324074074074072</v>
      </c>
      <c r="C9" s="7"/>
      <c r="D9" s="7" t="str">
        <f t="shared" si="0"/>
        <v>nem fejezte be</v>
      </c>
      <c r="E9" s="4">
        <f t="array" ref="E9">IF(C9="",COUNTA(A:A)-1,COUNTIFS($C$2:$C$37,"&lt;"&amp;C9,$D$2:$D$37,"&lt;"&amp;D9)+1)</f>
        <v>36</v>
      </c>
      <c r="F9" s="4">
        <f t="shared" si="1"/>
        <v>36</v>
      </c>
      <c r="G9" s="4"/>
      <c r="H9" s="4"/>
      <c r="I9" s="6" t="s">
        <v>0</v>
      </c>
      <c r="J9" s="6" t="s">
        <v>44</v>
      </c>
    </row>
    <row r="10" spans="1:28" x14ac:dyDescent="0.25">
      <c r="A10" t="s">
        <v>11</v>
      </c>
      <c r="B10" s="7">
        <v>0.39424768518518521</v>
      </c>
      <c r="C10" s="7">
        <v>0.44844907407407408</v>
      </c>
      <c r="D10" s="7">
        <f t="shared" si="0"/>
        <v>5.4201388888888889E-2</v>
      </c>
      <c r="E10" s="4">
        <f t="array" ref="E10">IF(C10="",COUNTA(A:A)-1,COUNTIFS($C$2:$C$37,"&lt;"&amp;C10,$D$2:$D$37,"&lt;"&amp;D10)+1)</f>
        <v>10</v>
      </c>
      <c r="F10" s="4">
        <f t="shared" si="1"/>
        <v>27</v>
      </c>
      <c r="G10" s="4"/>
      <c r="H10" s="5">
        <v>1</v>
      </c>
      <c r="I10" t="str">
        <f ca="1">IF(INDEX($A$2:$F$37,MATCH(SMALL($D$2:$D$37,H10),$D$2:$D$37,0),1)=I9,INDEX(INDIRECT("A"&amp;MATCH(I9,$A$2:$A$37,0)+1):$F$37,MATCH(INDEX(INDIRECT("A"&amp;MATCH(I9,$A$2:$A$37,0)+1):$F$37,MATCH(I9,INDIRECT("A"&amp;MATCH(I9,$A$2:$A$37,0)+1):$A$37,0),4),INDIRECT("D"&amp;MATCH(I9,$A$2:$A$37,0)+1):$D$37,0),1),INDEX($A$2:$F$37,MATCH(SMALL($D$2:$D$37,H10),$D$2:$D$37,0),1))</f>
        <v>WY672</v>
      </c>
      <c r="J10">
        <f t="shared" ref="J10:J19" ca="1" si="2">INDEX($A$2:$F$37,MATCH(I10,$A$2:$A$37,0),6)</f>
        <v>1</v>
      </c>
      <c r="K10" s="8"/>
      <c r="L10" s="9"/>
    </row>
    <row r="11" spans="1:28" x14ac:dyDescent="0.25">
      <c r="A11" t="s">
        <v>12</v>
      </c>
      <c r="B11" s="7">
        <v>0.3953356481481482</v>
      </c>
      <c r="C11" s="7">
        <v>0.44244212962962964</v>
      </c>
      <c r="D11" s="7">
        <f t="shared" si="0"/>
        <v>4.7106481481481478E-2</v>
      </c>
      <c r="E11" s="4">
        <f t="array" ref="E11">IF(C11="",COUNTA(A:A)-1,COUNTIFS($C$2:$C$37,"&lt;"&amp;C11,$D$2:$D$37,"&lt;"&amp;D11)+1)</f>
        <v>2</v>
      </c>
      <c r="F11" s="4">
        <f t="shared" si="1"/>
        <v>3</v>
      </c>
      <c r="G11" s="4"/>
      <c r="H11" s="5">
        <v>2</v>
      </c>
      <c r="I11" t="str">
        <f ca="1">IF(INDEX($A$2:$F$37,MATCH(SMALL($D$2:$D$37,H11),$D$2:$D$37,0),1)=I10,INDEX(INDIRECT("A"&amp;MATCH(I10,$A$2:$A$37,0)+1):$F$37,MATCH(INDEX(INDIRECT("A"&amp;MATCH(I10,$A$2:$A$37,0)+1):$F$37,MATCH(I10,INDIRECT("A"&amp;MATCH(I10,$A$2:$A$37,0)+1):$A$37,0),4),INDIRECT("D"&amp;MATCH(I10,$A$2:$A$37,0)+1):$D$37,0),1),INDEX($A$2:$F$37,MATCH(SMALL($D$2:$D$37,H11),$D$2:$D$37,0),1))</f>
        <v>XQ480</v>
      </c>
      <c r="J11">
        <f t="shared" ca="1" si="2"/>
        <v>2</v>
      </c>
      <c r="K11" s="8"/>
      <c r="L11" s="9"/>
    </row>
    <row r="12" spans="1:28" x14ac:dyDescent="0.25">
      <c r="A12" t="s">
        <v>13</v>
      </c>
      <c r="B12" s="7">
        <v>0.39643518518518522</v>
      </c>
      <c r="C12" s="7">
        <v>0.44778935185185187</v>
      </c>
      <c r="D12" s="7">
        <f t="shared" si="0"/>
        <v>5.1354166666666666E-2</v>
      </c>
      <c r="E12" s="4">
        <f t="array" ref="E12">IF(C12="",COUNTA(A:A)-1,COUNTIFS($C$2:$C$37,"&lt;"&amp;C12,$D$2:$D$37,"&lt;"&amp;D12)+1)</f>
        <v>5</v>
      </c>
      <c r="F12" s="4">
        <f t="shared" si="1"/>
        <v>19</v>
      </c>
      <c r="G12" s="4"/>
      <c r="H12" s="5">
        <v>3</v>
      </c>
      <c r="I12" t="str">
        <f ca="1">IF(INDEX($A$2:$F$37,MATCH(SMALL($D$2:$D$37,H12),$D$2:$D$37,0),1)=I11,INDEX(INDIRECT("A"&amp;MATCH(I11,$A$2:$A$37,0)+1):$F$37,MATCH(INDEX(INDIRECT("A"&amp;MATCH(I11,$A$2:$A$37,0)+1):$F$37,MATCH(I11,INDIRECT("A"&amp;MATCH(I11,$A$2:$A$37,0)+1):$A$37,0),4),INDIRECT("D"&amp;MATCH(I11,$A$2:$A$37,0)+1):$D$37,0),1),INDEX($A$2:$F$37,MATCH(SMALL($D$2:$D$37,H12),$D$2:$D$37,0),1))</f>
        <v>YX247</v>
      </c>
      <c r="J12">
        <f t="shared" ca="1" si="2"/>
        <v>3</v>
      </c>
      <c r="K12" s="8"/>
      <c r="L12" s="9"/>
    </row>
    <row r="13" spans="1:28" x14ac:dyDescent="0.25">
      <c r="A13" t="s">
        <v>14</v>
      </c>
      <c r="B13" s="7">
        <v>0.39745370370370375</v>
      </c>
      <c r="C13" s="7">
        <v>0.44818287037037036</v>
      </c>
      <c r="D13" s="7">
        <f t="shared" si="0"/>
        <v>5.0729166666666665E-2</v>
      </c>
      <c r="E13" s="4">
        <f t="array" ref="E13">IF(C13="",COUNTA(A:A)-1,COUNTIFS($C$2:$C$37,"&lt;"&amp;C13,$D$2:$D$37,"&lt;"&amp;D13)+1)</f>
        <v>5</v>
      </c>
      <c r="F13" s="4">
        <f t="shared" si="1"/>
        <v>16</v>
      </c>
      <c r="G13" s="4"/>
      <c r="H13" s="5">
        <v>4</v>
      </c>
      <c r="I13" t="str">
        <f ca="1">IF(INDEX($A$2:$F$37,MATCH(SMALL($D$2:$D$37,H13),$D$2:$D$37,0),1)=I12,INDEX(INDIRECT("A"&amp;MATCH(I12,$A$2:$A$37,0)+1):$F$37,MATCH(INDEX(INDIRECT("A"&amp;MATCH(I12,$A$2:$A$37,0)+1):$F$37,MATCH(I12,INDIRECT("A"&amp;MATCH(I12,$A$2:$A$37,0)+1):$A$37,0),4),INDIRECT("D"&amp;MATCH(I12,$A$2:$A$37,0)+1):$D$37,0),1),INDEX($A$2:$F$37,MATCH(SMALL($D$2:$D$37,H13),$D$2:$D$37,0),1))</f>
        <v>YX247</v>
      </c>
      <c r="J13">
        <f t="shared" ca="1" si="2"/>
        <v>3</v>
      </c>
      <c r="K13" s="8"/>
      <c r="L13" s="9"/>
    </row>
    <row r="14" spans="1:28" x14ac:dyDescent="0.25">
      <c r="A14" t="s">
        <v>15</v>
      </c>
      <c r="B14" s="7">
        <v>0.39846064814814813</v>
      </c>
      <c r="C14" s="7">
        <v>0.44697916666666665</v>
      </c>
      <c r="D14" s="7">
        <f t="shared" si="0"/>
        <v>4.8518518518518516E-2</v>
      </c>
      <c r="E14" s="4">
        <f t="array" ref="E14">IF(C14="",COUNTA(A:A)-1,COUNTIFS($C$2:$C$37,"&lt;"&amp;C14,$D$2:$D$37,"&lt;"&amp;D14)+1)</f>
        <v>3</v>
      </c>
      <c r="F14" s="4">
        <f t="shared" si="1"/>
        <v>10</v>
      </c>
      <c r="G14" s="4"/>
      <c r="H14" s="5">
        <v>5</v>
      </c>
      <c r="I14" t="str">
        <f ca="1">IF(INDEX($A$2:$F$37,MATCH(SMALL($D$2:$D$37,H14),$D$2:$D$37,0),1)=I13,INDEX(INDIRECT("A"&amp;MATCH(I13,$A$2:$A$37,0)+1):$F$37,MATCH(INDEX(INDIRECT("A"&amp;MATCH(I13,$A$2:$A$37,0)+1):$F$37,MATCH(I13,INDIRECT("A"&amp;MATCH(I13,$A$2:$A$37,0)+1):$A$37,0),4),INDIRECT("D"&amp;MATCH(I13,$A$2:$A$37,0)+1):$D$37,0),1),INDEX($A$2:$F$37,MATCH(SMALL($D$2:$D$37,H14),$D$2:$D$37,0),1))</f>
        <v>SI707</v>
      </c>
      <c r="J14">
        <f t="shared" ca="1" si="2"/>
        <v>5</v>
      </c>
      <c r="K14" s="8"/>
      <c r="L14" s="9"/>
    </row>
    <row r="15" spans="1:28" x14ac:dyDescent="0.25">
      <c r="A15" t="s">
        <v>16</v>
      </c>
      <c r="B15" s="7">
        <v>0.39946759259259257</v>
      </c>
      <c r="C15" s="7">
        <v>0.45168981481481479</v>
      </c>
      <c r="D15" s="7">
        <f t="shared" si="0"/>
        <v>5.2222222222222218E-2</v>
      </c>
      <c r="E15" s="4">
        <f t="array" ref="E15">IF(C15="",COUNTA(A:A)-1,COUNTIFS($C$2:$C$37,"&lt;"&amp;C15,$D$2:$D$37,"&lt;"&amp;D15)+1)</f>
        <v>10</v>
      </c>
      <c r="F15" s="4">
        <f t="shared" si="1"/>
        <v>23</v>
      </c>
      <c r="G15" s="4"/>
      <c r="H15" s="5">
        <v>6</v>
      </c>
      <c r="I15" t="str">
        <f ca="1">IF(INDEX($A$2:$F$37,MATCH(SMALL($D$2:$D$37,H15),$D$2:$D$37,0),1)=I14,INDEX(INDIRECT("A"&amp;MATCH(I14,$A$2:$A$37,0)+1):$F$37,MATCH(INDEX(INDIRECT("A"&amp;MATCH(I14,$A$2:$A$37,0)+1):$F$37,MATCH(I14,INDIRECT("A"&amp;MATCH(I14,$A$2:$A$37,0)+1):$A$37,0),4),INDIRECT("D"&amp;MATCH(I14,$A$2:$A$37,0)+1):$D$37,0),1),INDEX($A$2:$F$37,MATCH(SMALL($D$2:$D$37,H15),$D$2:$D$37,0),1))</f>
        <v>IE789</v>
      </c>
      <c r="J15">
        <f t="shared" ca="1" si="2"/>
        <v>6</v>
      </c>
      <c r="K15" s="8"/>
      <c r="L15" s="9"/>
    </row>
    <row r="16" spans="1:28" x14ac:dyDescent="0.25">
      <c r="A16" t="s">
        <v>17</v>
      </c>
      <c r="B16" s="7">
        <v>0.40053240740740742</v>
      </c>
      <c r="C16" s="7">
        <v>0.45555555555555555</v>
      </c>
      <c r="D16" s="7">
        <f>IF(C16="","nem fejezte be",MROUND(C16-B16,TIME(0,0,1)))</f>
        <v>5.5023148148148147E-2</v>
      </c>
      <c r="E16" s="4">
        <f t="array" ref="E16">IF(C16="",COUNTA(A:A)-1,COUNTIFS($C$2:$C$37,"&lt;"&amp;C16,$D$2:$D$37,"&lt;"&amp;D16)+1)</f>
        <v>16</v>
      </c>
      <c r="F16" s="4">
        <f t="shared" si="1"/>
        <v>30</v>
      </c>
      <c r="G16" s="4"/>
      <c r="H16" s="5">
        <v>7</v>
      </c>
      <c r="I16" t="str">
        <f ca="1">IF(INDEX($A$2:$F$37,MATCH(SMALL($D$2:$D$37,H16),$D$2:$D$37,0),1)=I15,INDEX(INDIRECT("A"&amp;MATCH(I15,$A$2:$A$37,0)+1):$F$37,MATCH(INDEX(INDIRECT("A"&amp;MATCH(I15,$A$2:$A$37,0)+1):$F$37,MATCH(I15,INDIRECT("A"&amp;MATCH(I15,$A$2:$A$37,0)+1):$A$37,0),4),INDIRECT("D"&amp;MATCH(I15,$A$2:$A$37,0)+1):$D$37,0),1),INDEX($A$2:$F$37,MATCH(SMALL($D$2:$D$37,H16),$D$2:$D$37,0),1))</f>
        <v>IE789</v>
      </c>
      <c r="J16">
        <f t="shared" ca="1" si="2"/>
        <v>6</v>
      </c>
      <c r="K16" s="8"/>
      <c r="L16" s="9"/>
    </row>
    <row r="17" spans="1:16" x14ac:dyDescent="0.25">
      <c r="A17" t="s">
        <v>18</v>
      </c>
      <c r="B17" s="7">
        <v>0.40159722222222222</v>
      </c>
      <c r="C17" s="7">
        <v>0.44924768518518521</v>
      </c>
      <c r="D17" s="7">
        <f t="shared" si="0"/>
        <v>4.7650462962962964E-2</v>
      </c>
      <c r="E17" s="4">
        <f t="array" ref="E17">IF(C17="",COUNTA(A:A)-1,COUNTIFS($C$2:$C$37,"&lt;"&amp;C17,$D$2:$D$37,"&lt;"&amp;D17)+1)</f>
        <v>3</v>
      </c>
      <c r="F17" s="4">
        <f t="shared" si="1"/>
        <v>5</v>
      </c>
      <c r="G17" s="4"/>
      <c r="H17" s="5">
        <v>8</v>
      </c>
      <c r="I17" t="str">
        <f ca="1">IF(INDEX($A$2:$F$37,MATCH(SMALL($D$2:$D$37,H17),$D$2:$D$37,0),1)=I16,INDEX(INDIRECT("A"&amp;MATCH(I16,$A$2:$A$37,0)+1):$F$37,MATCH(INDEX(INDIRECT("A"&amp;MATCH(I16,$A$2:$A$37,0)+1):$F$37,MATCH(I16,INDIRECT("A"&amp;MATCH(I16,$A$2:$A$37,0)+1):$A$37,0),4),INDIRECT("D"&amp;MATCH(I16,$A$2:$A$37,0)+1):$D$37,0),1),INDEX($A$2:$F$37,MATCH(SMALL($D$2:$D$37,H17),$D$2:$D$37,0),1))</f>
        <v>FM114</v>
      </c>
      <c r="J17">
        <f t="shared" ca="1" si="2"/>
        <v>8</v>
      </c>
      <c r="K17" s="8"/>
      <c r="L17" s="9"/>
    </row>
    <row r="18" spans="1:16" x14ac:dyDescent="0.25">
      <c r="A18" t="s">
        <v>19</v>
      </c>
      <c r="B18" s="7">
        <v>0.4026851851851852</v>
      </c>
      <c r="C18" s="7">
        <v>0.45089120370370367</v>
      </c>
      <c r="D18" s="7">
        <f t="shared" si="0"/>
        <v>4.8206018518518516E-2</v>
      </c>
      <c r="E18" s="4">
        <f t="array" ref="E18">IF(C18="",COUNTA(A:A)-1,COUNTIFS($C$2:$C$37,"&lt;"&amp;C18,$D$2:$D$37,"&lt;"&amp;D18)+1)</f>
        <v>4</v>
      </c>
      <c r="F18" s="4">
        <f t="shared" si="1"/>
        <v>9</v>
      </c>
      <c r="G18" s="4"/>
      <c r="H18" s="5">
        <v>9</v>
      </c>
      <c r="I18" t="str">
        <f ca="1">IF(INDEX($A$2:$F$37,MATCH(SMALL($D$2:$D$37,H18),$D$2:$D$37,0),1)=I17,INDEX(INDIRECT("A"&amp;MATCH(I17,$A$2:$A$37,0)+1):$F$37,MATCH(INDEX(INDIRECT("A"&amp;MATCH(I17,$A$2:$A$37,0)+1):$F$37,MATCH(I17,INDIRECT("A"&amp;MATCH(I17,$A$2:$A$37,0)+1):$A$37,0),4),INDIRECT("D"&amp;MATCH(I17,$A$2:$A$37,0)+1):$D$37,0),1),INDEX($A$2:$F$37,MATCH(SMALL($D$2:$D$37,H18),$D$2:$D$37,0),1))</f>
        <v>JC124</v>
      </c>
      <c r="J18">
        <f t="shared" ca="1" si="2"/>
        <v>9</v>
      </c>
      <c r="K18" s="8"/>
      <c r="L18" s="9"/>
      <c r="P18" s="4"/>
    </row>
    <row r="19" spans="1:16" x14ac:dyDescent="0.25">
      <c r="A19" t="s">
        <v>20</v>
      </c>
      <c r="B19" s="7">
        <v>0.40371527777777777</v>
      </c>
      <c r="C19" s="7">
        <v>0.45347222222222222</v>
      </c>
      <c r="D19" s="7">
        <f t="shared" si="0"/>
        <v>4.9756944444444444E-2</v>
      </c>
      <c r="E19" s="4">
        <f t="array" ref="E19">IF(C19="",COUNTA(A:A)-1,COUNTIFS($C$2:$C$37,"&lt;"&amp;C19,$D$2:$D$37,"&lt;"&amp;D19)+1)</f>
        <v>7</v>
      </c>
      <c r="F19" s="4">
        <f t="shared" si="1"/>
        <v>13</v>
      </c>
      <c r="G19" s="4"/>
      <c r="H19" s="5">
        <v>10</v>
      </c>
      <c r="I19" t="str">
        <f ca="1">IF(INDEX($A$2:$F$37,MATCH(SMALL($D$2:$D$37,H19),$D$2:$D$37,0),1)=I18,INDEX(INDIRECT("A"&amp;MATCH(I18,$A$2:$A$37,0)+1):$F$37,MATCH(INDEX(INDIRECT("A"&amp;MATCH(I18,$A$2:$A$37,0)+1):$F$37,MATCH(I18,INDIRECT("A"&amp;MATCH(I18,$A$2:$A$37,0)+1):$A$37,0),4),INDIRECT("D"&amp;MATCH(I18,$A$2:$A$37,0)+1):$D$37,0),1),INDEX($A$2:$F$37,MATCH(SMALL($D$2:$D$37,H19),$D$2:$D$37,0),1))</f>
        <v>TP138</v>
      </c>
      <c r="J19">
        <f t="shared" ca="1" si="2"/>
        <v>10</v>
      </c>
      <c r="K19" s="8"/>
      <c r="L19" s="9"/>
      <c r="P19" s="4"/>
    </row>
    <row r="20" spans="1:16" x14ac:dyDescent="0.25">
      <c r="A20" t="s">
        <v>21</v>
      </c>
      <c r="B20" s="7">
        <v>0.40475694444444449</v>
      </c>
      <c r="C20" s="7">
        <v>0.45249999999999996</v>
      </c>
      <c r="D20" s="7">
        <f t="shared" si="0"/>
        <v>4.7743055555555552E-2</v>
      </c>
      <c r="E20" s="4">
        <f t="array" ref="E20">IF(C20="",COUNTA(A:A)-1,COUNTIFS($C$2:$C$37,"&lt;"&amp;C20,$D$2:$D$37,"&lt;"&amp;D20)+1)</f>
        <v>4</v>
      </c>
      <c r="F20" s="4">
        <f t="shared" si="1"/>
        <v>6</v>
      </c>
      <c r="G20" s="4"/>
      <c r="H20" s="4"/>
      <c r="P20" s="4"/>
    </row>
    <row r="21" spans="1:16" x14ac:dyDescent="0.25">
      <c r="A21" t="s">
        <v>22</v>
      </c>
      <c r="B21" s="7">
        <v>0.40584490740740736</v>
      </c>
      <c r="C21" s="7">
        <v>0.45672453703703703</v>
      </c>
      <c r="D21" s="7">
        <f t="shared" si="0"/>
        <v>5.0879629629629629E-2</v>
      </c>
      <c r="E21" s="4">
        <f t="array" ref="E21">IF(C21="",COUNTA(A:A)-1,COUNTIFS($C$2:$C$37,"&lt;"&amp;C21,$D$2:$D$37,"&lt;"&amp;D21)+1)</f>
        <v>11</v>
      </c>
      <c r="F21" s="4">
        <f t="shared" si="1"/>
        <v>17</v>
      </c>
      <c r="G21" s="4"/>
      <c r="H21" s="4"/>
    </row>
    <row r="22" spans="1:16" x14ac:dyDescent="0.25">
      <c r="A22" t="s">
        <v>23</v>
      </c>
      <c r="B22" s="7">
        <v>0.40687500000000004</v>
      </c>
      <c r="C22" s="7">
        <v>0.45815972222222223</v>
      </c>
      <c r="D22" s="7">
        <f t="shared" si="0"/>
        <v>5.1284722222222218E-2</v>
      </c>
      <c r="E22" s="4">
        <f t="array" ref="E22">IF(C22="",COUNTA(A:A)-1,COUNTIFS($C$2:$C$37,"&lt;"&amp;C22,$D$2:$D$37,"&lt;"&amp;D22)+1)</f>
        <v>12</v>
      </c>
      <c r="F22" s="4">
        <f t="shared" si="1"/>
        <v>18</v>
      </c>
      <c r="G22" s="4"/>
      <c r="H22" s="4"/>
    </row>
    <row r="23" spans="1:16" x14ac:dyDescent="0.25">
      <c r="A23" t="s">
        <v>24</v>
      </c>
      <c r="B23" s="7">
        <v>0.40796296296296292</v>
      </c>
      <c r="C23" s="7">
        <v>0.46001157407407406</v>
      </c>
      <c r="D23" s="7">
        <f t="shared" si="0"/>
        <v>5.2048611111111108E-2</v>
      </c>
      <c r="E23" s="4">
        <f t="array" ref="E23">IF(C23="",COUNTA(A:A)-1,COUNTIFS($C$2:$C$37,"&lt;"&amp;C23,$D$2:$D$37,"&lt;"&amp;D23)+1)</f>
        <v>14</v>
      </c>
      <c r="F23" s="4">
        <f t="shared" si="1"/>
        <v>20</v>
      </c>
      <c r="G23" s="4"/>
    </row>
    <row r="24" spans="1:16" x14ac:dyDescent="0.25">
      <c r="A24" t="s">
        <v>25</v>
      </c>
      <c r="B24" s="7">
        <v>0.40902777777777777</v>
      </c>
      <c r="C24" s="7">
        <v>0.45599537037037036</v>
      </c>
      <c r="D24" s="7">
        <f t="shared" si="0"/>
        <v>4.6967592592592589E-2</v>
      </c>
      <c r="E24" s="4">
        <f t="array" ref="E24">IF(C24="",COUNTA(A:A)-1,COUNTIFS($C$2:$C$37,"&lt;"&amp;C24,$D$2:$D$37,"&lt;"&amp;D24)+1)</f>
        <v>2</v>
      </c>
      <c r="F24" s="4">
        <f t="shared" si="1"/>
        <v>2</v>
      </c>
      <c r="G24" s="4"/>
    </row>
    <row r="25" spans="1:16" x14ac:dyDescent="0.25">
      <c r="A25" t="s">
        <v>26</v>
      </c>
      <c r="B25" s="7">
        <v>0.41006944444444443</v>
      </c>
      <c r="C25" s="7">
        <v>0.46489583333333334</v>
      </c>
      <c r="D25" s="7">
        <f t="shared" si="0"/>
        <v>5.4826388888888883E-2</v>
      </c>
      <c r="E25" s="4">
        <f t="array" ref="E25">IF(C25="",COUNTA(A:A)-1,COUNTIFS($C$2:$C$37,"&lt;"&amp;C25,$D$2:$D$37,"&lt;"&amp;D25)+1)</f>
        <v>22</v>
      </c>
      <c r="F25" s="4">
        <f t="shared" si="1"/>
        <v>29</v>
      </c>
      <c r="G25" s="4"/>
    </row>
    <row r="26" spans="1:16" x14ac:dyDescent="0.25">
      <c r="A26" t="s">
        <v>27</v>
      </c>
      <c r="B26" s="7">
        <v>0.41108796296296296</v>
      </c>
      <c r="C26" s="7"/>
      <c r="D26" s="7" t="str">
        <f t="shared" si="0"/>
        <v>nem fejezte be</v>
      </c>
      <c r="E26" s="4">
        <f t="array" ref="E26">IF(C26="",COUNTA(A:A)-1,COUNTIFS($C$2:$C$37,"&lt;"&amp;C26,$D$2:$D$37,"&lt;"&amp;D26)+1)</f>
        <v>36</v>
      </c>
      <c r="F26" s="4">
        <f t="shared" si="1"/>
        <v>36</v>
      </c>
      <c r="G26" s="4"/>
      <c r="H26" s="4"/>
    </row>
    <row r="27" spans="1:16" x14ac:dyDescent="0.25">
      <c r="A27" t="s">
        <v>28</v>
      </c>
      <c r="B27" s="7">
        <v>0.41211805555555553</v>
      </c>
      <c r="C27" s="7">
        <v>0.46593749999999995</v>
      </c>
      <c r="D27" s="7">
        <f t="shared" si="0"/>
        <v>5.3819444444444441E-2</v>
      </c>
      <c r="E27" s="4">
        <f t="array" ref="E27">IF(C27="",COUNTA(A:A)-1,COUNTIFS($C$2:$C$37,"&lt;"&amp;C27,$D$2:$D$37,"&lt;"&amp;D27)+1)</f>
        <v>22</v>
      </c>
      <c r="F27" s="4">
        <f t="shared" si="1"/>
        <v>26</v>
      </c>
      <c r="G27" s="4"/>
      <c r="H27" s="4"/>
    </row>
    <row r="28" spans="1:16" x14ac:dyDescent="0.25">
      <c r="A28" t="s">
        <v>29</v>
      </c>
      <c r="B28" s="7">
        <v>0.41315972222222225</v>
      </c>
      <c r="C28" s="7">
        <v>0.46167824074074071</v>
      </c>
      <c r="D28" s="7">
        <f t="shared" si="0"/>
        <v>4.8518518518518516E-2</v>
      </c>
      <c r="E28" s="4">
        <f t="array" ref="E28">IF(C28="",COUNTA(A:A)-1,COUNTIFS($C$2:$C$37,"&lt;"&amp;C28,$D$2:$D$37,"&lt;"&amp;D28)+1)</f>
        <v>7</v>
      </c>
      <c r="F28" s="4">
        <f t="shared" si="1"/>
        <v>10</v>
      </c>
      <c r="G28" s="4"/>
      <c r="H28" s="4"/>
    </row>
    <row r="29" spans="1:16" x14ac:dyDescent="0.25">
      <c r="A29" t="s">
        <v>30</v>
      </c>
      <c r="B29" s="7">
        <v>0.41417824074074078</v>
      </c>
      <c r="C29" s="7">
        <v>0.46952546296296299</v>
      </c>
      <c r="D29" s="7">
        <f t="shared" si="0"/>
        <v>5.5347222222222221E-2</v>
      </c>
      <c r="E29" s="4">
        <f t="array" ref="E29">IF(C29="",COUNTA(A:A)-1,COUNTIFS($C$2:$C$37,"&lt;"&amp;C29,$D$2:$D$37,"&lt;"&amp;D29)+1)</f>
        <v>28</v>
      </c>
      <c r="F29" s="4">
        <f t="shared" si="1"/>
        <v>32</v>
      </c>
      <c r="G29" s="4"/>
      <c r="H29" s="4"/>
    </row>
    <row r="30" spans="1:16" x14ac:dyDescent="0.25">
      <c r="A30" t="s">
        <v>31</v>
      </c>
      <c r="B30" s="7">
        <v>0.41526620370370365</v>
      </c>
      <c r="C30" s="7">
        <v>0.46237268518518521</v>
      </c>
      <c r="D30" s="7">
        <f t="shared" si="0"/>
        <v>4.7106481481481478E-2</v>
      </c>
      <c r="E30" s="4">
        <f t="array" ref="E30">IF(C30="",COUNTA(A:A)-1,COUNTIFS($C$2:$C$37,"&lt;"&amp;C30,$D$2:$D$37,"&lt;"&amp;D30)+1)</f>
        <v>3</v>
      </c>
      <c r="F30" s="4">
        <f t="shared" si="1"/>
        <v>3</v>
      </c>
      <c r="G30" s="4"/>
      <c r="H30" s="4"/>
    </row>
    <row r="31" spans="1:16" x14ac:dyDescent="0.25">
      <c r="A31" t="s">
        <v>32</v>
      </c>
      <c r="B31" s="7">
        <v>0.41630787037037037</v>
      </c>
      <c r="C31" s="7">
        <v>0.47057870370370369</v>
      </c>
      <c r="D31" s="7">
        <f t="shared" si="0"/>
        <v>5.4270833333333331E-2</v>
      </c>
      <c r="E31" s="4">
        <f t="array" ref="E31">IF(C31="",COUNTA(A:A)-1,COUNTIFS($C$2:$C$37,"&lt;"&amp;C31,$D$2:$D$37,"&lt;"&amp;D31)+1)</f>
        <v>26</v>
      </c>
      <c r="F31" s="4">
        <f t="shared" si="1"/>
        <v>28</v>
      </c>
      <c r="G31" s="4"/>
      <c r="H31" s="4"/>
    </row>
    <row r="32" spans="1:16" x14ac:dyDescent="0.25">
      <c r="A32" t="s">
        <v>33</v>
      </c>
      <c r="B32" s="7">
        <v>0.41734953703703703</v>
      </c>
      <c r="C32" s="7">
        <v>0.46509259259259261</v>
      </c>
      <c r="D32" s="7">
        <f t="shared" si="0"/>
        <v>4.7743055555555552E-2</v>
      </c>
      <c r="E32" s="4">
        <f t="array" ref="E32">IF(C32="",COUNTA(A:A)-1,COUNTIFS($C$2:$C$37,"&lt;"&amp;C32,$D$2:$D$37,"&lt;"&amp;D32)+1)</f>
        <v>6</v>
      </c>
      <c r="F32" s="4">
        <f t="shared" si="1"/>
        <v>6</v>
      </c>
      <c r="G32" s="4"/>
      <c r="H32" s="4"/>
    </row>
    <row r="33" spans="1:8" x14ac:dyDescent="0.25">
      <c r="A33" t="s">
        <v>34</v>
      </c>
      <c r="B33" s="7">
        <v>0.41840277777777773</v>
      </c>
      <c r="C33" s="7">
        <v>0.46884259259259259</v>
      </c>
      <c r="D33" s="7">
        <f t="shared" si="0"/>
        <v>5.0439814814814812E-2</v>
      </c>
      <c r="E33" s="4">
        <f t="array" ref="E33">IF(C33="",COUNTA(A:A)-1,COUNTIFS($C$2:$C$37,"&lt;"&amp;C33,$D$2:$D$37,"&lt;"&amp;D33)+1)</f>
        <v>14</v>
      </c>
      <c r="F33" s="4">
        <f t="shared" si="1"/>
        <v>15</v>
      </c>
      <c r="G33" s="4"/>
      <c r="H33" s="4"/>
    </row>
    <row r="34" spans="1:8" x14ac:dyDescent="0.25">
      <c r="A34" t="s">
        <v>35</v>
      </c>
      <c r="B34" s="7">
        <v>0.41943287037037041</v>
      </c>
      <c r="C34" s="7">
        <v>0.46719907407407407</v>
      </c>
      <c r="D34" s="7">
        <f t="shared" si="0"/>
        <v>4.77662037037037E-2</v>
      </c>
      <c r="E34" s="4">
        <f t="array" ref="E34">IF(C34="",COUNTA(A:A)-1,COUNTIFS($C$2:$C$37,"&lt;"&amp;C34,$D$2:$D$37,"&lt;"&amp;D34)+1)</f>
        <v>8</v>
      </c>
      <c r="F34" s="4">
        <f t="shared" si="1"/>
        <v>8</v>
      </c>
      <c r="G34" s="4"/>
      <c r="H34" s="4"/>
    </row>
    <row r="35" spans="1:8" x14ac:dyDescent="0.25">
      <c r="A35" t="s">
        <v>36</v>
      </c>
      <c r="B35" s="7">
        <v>0.42052083333333329</v>
      </c>
      <c r="C35" s="7">
        <v>0.47574074074074074</v>
      </c>
      <c r="D35" s="7">
        <f t="shared" si="0"/>
        <v>5.5219907407407405E-2</v>
      </c>
      <c r="E35" s="4">
        <f t="array" ref="E35">IF(C35="",COUNTA(A:A)-1,COUNTIFS($C$2:$C$37,"&lt;"&amp;C35,$D$2:$D$37,"&lt;"&amp;D35)+1)</f>
        <v>31</v>
      </c>
      <c r="F35" s="4">
        <f t="shared" si="1"/>
        <v>31</v>
      </c>
      <c r="G35" s="4"/>
      <c r="H35" s="4"/>
    </row>
    <row r="36" spans="1:8" x14ac:dyDescent="0.25">
      <c r="A36" t="s">
        <v>37</v>
      </c>
      <c r="B36" s="7">
        <v>0.42158564814814814</v>
      </c>
      <c r="C36" s="7">
        <v>0.47365740740740742</v>
      </c>
      <c r="D36" s="7">
        <f t="shared" si="0"/>
        <v>5.2071759259259255E-2</v>
      </c>
      <c r="E36" s="4">
        <f t="array" ref="E36">IF(C36="",COUNTA(A:A)-1,COUNTIFS($C$2:$C$37,"&lt;"&amp;C36,$D$2:$D$37,"&lt;"&amp;D36)+1)</f>
        <v>21</v>
      </c>
      <c r="F36" s="4">
        <f t="shared" si="1"/>
        <v>21</v>
      </c>
      <c r="G36" s="4"/>
      <c r="H36" s="4"/>
    </row>
    <row r="37" spans="1:8" x14ac:dyDescent="0.25">
      <c r="A37" t="s">
        <v>38</v>
      </c>
      <c r="B37" s="7">
        <v>0.42266203703703703</v>
      </c>
      <c r="C37" s="7">
        <v>0.47145833333333331</v>
      </c>
      <c r="D37" s="7">
        <f t="shared" si="0"/>
        <v>4.8796296296296296E-2</v>
      </c>
      <c r="E37" s="4">
        <f t="array" ref="E37">IF(C37="",COUNTA(A:A)-1,COUNTIFS($C$2:$C$37,"&lt;"&amp;C37,$D$2:$D$37,"&lt;"&amp;D37)+1)</f>
        <v>12</v>
      </c>
      <c r="F37" s="4">
        <f t="shared" si="1"/>
        <v>12</v>
      </c>
      <c r="G37" s="4"/>
      <c r="H37" s="4"/>
    </row>
  </sheetData>
  <conditionalFormatting sqref="A2:F37">
    <cfRule type="expression" dxfId="3" priority="3">
      <formula>$F2=1</formula>
    </cfRule>
    <cfRule type="expression" dxfId="2" priority="4">
      <formula>$F2=2</formula>
    </cfRule>
    <cfRule type="expression" dxfId="1" priority="5">
      <formula>$F2=3</formula>
    </cfRule>
  </conditionalFormatting>
  <conditionalFormatting sqref="A2:A37">
    <cfRule type="expression" dxfId="0" priority="1">
      <formula>IF(COUNTIFS($B$2:$B$37,"&lt;"&amp;B2,$C$2:$C$37,"&gt;"&amp;C2)&gt;0,TRUE,FALSE)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Munka1!autoforras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</dc:creator>
  <cp:lastModifiedBy>Domi</cp:lastModifiedBy>
  <dcterms:created xsi:type="dcterms:W3CDTF">2021-05-03T15:06:07Z</dcterms:created>
  <dcterms:modified xsi:type="dcterms:W3CDTF">2021-05-17T19:35:03Z</dcterms:modified>
</cp:coreProperties>
</file>