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930" yWindow="0" windowWidth="19560" windowHeight="9630" activeTab="2"/>
  </bookViews>
  <sheets>
    <sheet name="Csapatok" sheetId="1" r:id="rId1"/>
    <sheet name="Körmérkőzés" sheetId="2" r:id="rId2"/>
    <sheet name="Eredmények" sheetId="3" r:id="rId3"/>
  </sheets>
  <calcPr calcId="152511"/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2" i="3"/>
  <c r="U2" i="2"/>
  <c r="V2" i="2"/>
  <c r="W2" i="2"/>
  <c r="X2" i="2"/>
  <c r="Y2" i="2"/>
  <c r="Z2" i="2"/>
  <c r="AA2" i="2"/>
  <c r="AB2" i="2"/>
  <c r="U3" i="2"/>
  <c r="V3" i="2"/>
  <c r="W3" i="2"/>
  <c r="X3" i="2"/>
  <c r="Y3" i="2"/>
  <c r="Z3" i="2"/>
  <c r="AA3" i="2"/>
  <c r="AB3" i="2"/>
  <c r="U4" i="2"/>
  <c r="V4" i="2"/>
  <c r="W4" i="2"/>
  <c r="X4" i="2"/>
  <c r="Y4" i="2"/>
  <c r="Z4" i="2"/>
  <c r="AA4" i="2"/>
  <c r="AB4" i="2"/>
  <c r="U5" i="2"/>
  <c r="V5" i="2"/>
  <c r="W5" i="2"/>
  <c r="X5" i="2"/>
  <c r="Y5" i="2"/>
  <c r="Z5" i="2"/>
  <c r="AA5" i="2"/>
  <c r="AB5" i="2"/>
  <c r="U6" i="2"/>
  <c r="V6" i="2"/>
  <c r="W6" i="2"/>
  <c r="X6" i="2"/>
  <c r="Y6" i="2"/>
  <c r="Z6" i="2"/>
  <c r="AA6" i="2"/>
  <c r="AB6" i="2"/>
  <c r="V7" i="2"/>
  <c r="W7" i="2"/>
  <c r="X7" i="2"/>
  <c r="Y7" i="2"/>
  <c r="Z7" i="2"/>
  <c r="AA7" i="2"/>
  <c r="AB7" i="2"/>
  <c r="W8" i="2"/>
  <c r="X8" i="2"/>
  <c r="Y8" i="2"/>
  <c r="Z8" i="2"/>
  <c r="AA8" i="2"/>
  <c r="AB8" i="2"/>
  <c r="X9" i="2"/>
  <c r="Y9" i="2"/>
  <c r="Z9" i="2"/>
  <c r="AA9" i="2"/>
  <c r="AB9" i="2"/>
  <c r="Y10" i="2"/>
  <c r="Z10" i="2"/>
  <c r="AA10" i="2"/>
  <c r="AB10" i="2"/>
  <c r="Z11" i="2"/>
  <c r="AA11" i="2"/>
  <c r="AB11" i="2"/>
  <c r="AA12" i="2"/>
  <c r="AB12" i="2"/>
  <c r="AB13" i="2"/>
  <c r="Q2" i="2"/>
  <c r="R2" i="2"/>
  <c r="S2" i="2"/>
  <c r="R3" i="2"/>
  <c r="S3" i="2"/>
  <c r="S4" i="2"/>
  <c r="T2" i="2"/>
  <c r="T4" i="2"/>
  <c r="T5" i="2"/>
  <c r="T3" i="2"/>
  <c r="C2" i="2" l="1"/>
  <c r="D2" i="2"/>
  <c r="E2" i="2"/>
  <c r="F2" i="2"/>
  <c r="G2" i="2"/>
  <c r="H2" i="2"/>
  <c r="I2" i="2"/>
  <c r="J2" i="2"/>
  <c r="K2" i="2"/>
  <c r="L2" i="2"/>
  <c r="M2" i="2"/>
  <c r="C3" i="2"/>
  <c r="R41" i="2" s="1"/>
  <c r="D3" i="2"/>
  <c r="E3" i="2"/>
  <c r="F3" i="2"/>
  <c r="G3" i="2"/>
  <c r="H3" i="2"/>
  <c r="I3" i="2"/>
  <c r="J3" i="2"/>
  <c r="K3" i="2"/>
  <c r="L3" i="2"/>
  <c r="M3" i="2"/>
  <c r="C4" i="2"/>
  <c r="D4" i="2"/>
  <c r="S42" i="2" s="1"/>
  <c r="E4" i="2"/>
  <c r="F4" i="2"/>
  <c r="G4" i="2"/>
  <c r="H4" i="2"/>
  <c r="I4" i="2"/>
  <c r="J4" i="2"/>
  <c r="K4" i="2"/>
  <c r="L4" i="2"/>
  <c r="M4" i="2"/>
  <c r="C5" i="2"/>
  <c r="D5" i="2"/>
  <c r="E5" i="2"/>
  <c r="T43" i="2" s="1"/>
  <c r="F5" i="2"/>
  <c r="G5" i="2"/>
  <c r="H5" i="2"/>
  <c r="I5" i="2"/>
  <c r="J5" i="2"/>
  <c r="K5" i="2"/>
  <c r="L5" i="2"/>
  <c r="M5" i="2"/>
  <c r="C6" i="2"/>
  <c r="D6" i="2"/>
  <c r="E6" i="2"/>
  <c r="F6" i="2"/>
  <c r="U44" i="2" s="1"/>
  <c r="G6" i="2"/>
  <c r="H6" i="2"/>
  <c r="I6" i="2"/>
  <c r="J6" i="2"/>
  <c r="K6" i="2"/>
  <c r="L6" i="2"/>
  <c r="M6" i="2"/>
  <c r="C7" i="2"/>
  <c r="D7" i="2"/>
  <c r="E7" i="2"/>
  <c r="F7" i="2"/>
  <c r="G7" i="2"/>
  <c r="V45" i="2" s="1"/>
  <c r="H7" i="2"/>
  <c r="I7" i="2"/>
  <c r="J7" i="2"/>
  <c r="K7" i="2"/>
  <c r="L7" i="2"/>
  <c r="M7" i="2"/>
  <c r="C8" i="2"/>
  <c r="D8" i="2"/>
  <c r="E8" i="2"/>
  <c r="F8" i="2"/>
  <c r="G8" i="2"/>
  <c r="H8" i="2"/>
  <c r="W46" i="2" s="1"/>
  <c r="I8" i="2"/>
  <c r="J8" i="2"/>
  <c r="K8" i="2"/>
  <c r="L8" i="2"/>
  <c r="M8" i="2"/>
  <c r="C9" i="2"/>
  <c r="D9" i="2"/>
  <c r="E9" i="2"/>
  <c r="F9" i="2"/>
  <c r="G9" i="2"/>
  <c r="H9" i="2"/>
  <c r="I9" i="2"/>
  <c r="X47" i="2" s="1"/>
  <c r="J9" i="2"/>
  <c r="K9" i="2"/>
  <c r="L9" i="2"/>
  <c r="M9" i="2"/>
  <c r="C10" i="2"/>
  <c r="D10" i="2"/>
  <c r="E10" i="2"/>
  <c r="F10" i="2"/>
  <c r="G10" i="2"/>
  <c r="H10" i="2"/>
  <c r="I10" i="2"/>
  <c r="J10" i="2"/>
  <c r="Y48" i="2" s="1"/>
  <c r="K10" i="2"/>
  <c r="L10" i="2"/>
  <c r="M10" i="2"/>
  <c r="C11" i="2"/>
  <c r="D11" i="2"/>
  <c r="E11" i="2"/>
  <c r="F11" i="2"/>
  <c r="G11" i="2"/>
  <c r="H11" i="2"/>
  <c r="I11" i="2"/>
  <c r="J11" i="2"/>
  <c r="K11" i="2"/>
  <c r="Z49" i="2" s="1"/>
  <c r="L11" i="2"/>
  <c r="M11" i="2"/>
  <c r="C12" i="2"/>
  <c r="D12" i="2"/>
  <c r="E12" i="2"/>
  <c r="F12" i="2"/>
  <c r="G12" i="2"/>
  <c r="H12" i="2"/>
  <c r="I12" i="2"/>
  <c r="J12" i="2"/>
  <c r="K12" i="2"/>
  <c r="L12" i="2"/>
  <c r="AA50" i="2" s="1"/>
  <c r="M12" i="2"/>
  <c r="C13" i="2"/>
  <c r="D13" i="2"/>
  <c r="E13" i="2"/>
  <c r="F13" i="2"/>
  <c r="G13" i="2"/>
  <c r="H13" i="2"/>
  <c r="I13" i="2"/>
  <c r="J13" i="2"/>
  <c r="K13" i="2"/>
  <c r="L13" i="2"/>
  <c r="M13" i="2"/>
  <c r="AB51" i="2" s="1"/>
  <c r="B3" i="2"/>
  <c r="B4" i="2"/>
  <c r="B5" i="2"/>
  <c r="B6" i="2"/>
  <c r="B7" i="2"/>
  <c r="B8" i="2"/>
  <c r="B9" i="2"/>
  <c r="B10" i="2"/>
  <c r="B11" i="2"/>
  <c r="B12" i="2"/>
  <c r="B13" i="2"/>
  <c r="B2" i="2"/>
  <c r="Q40" i="2" s="1"/>
  <c r="A3" i="2"/>
  <c r="P3" i="2" s="1"/>
  <c r="A4" i="2"/>
  <c r="P4" i="2" s="1"/>
  <c r="A5" i="2"/>
  <c r="P5" i="2" s="1"/>
  <c r="A6" i="2"/>
  <c r="P6" i="2" s="1"/>
  <c r="A7" i="2"/>
  <c r="P7" i="2" s="1"/>
  <c r="A8" i="2"/>
  <c r="P8" i="2" s="1"/>
  <c r="A9" i="2"/>
  <c r="P9" i="2" s="1"/>
  <c r="A10" i="2"/>
  <c r="P10" i="2" s="1"/>
  <c r="A11" i="2"/>
  <c r="P11" i="2" s="1"/>
  <c r="A12" i="2"/>
  <c r="P12" i="2" s="1"/>
  <c r="A13" i="2"/>
  <c r="P13" i="2" s="1"/>
  <c r="A2" i="2"/>
  <c r="P2" i="2" s="1"/>
  <c r="T8" i="2"/>
  <c r="H1" i="2"/>
  <c r="B1" i="2"/>
  <c r="U51" i="2"/>
  <c r="V40" i="2"/>
  <c r="R40" i="2"/>
  <c r="AA45" i="2"/>
  <c r="V10" i="2"/>
  <c r="S41" i="2"/>
  <c r="W11" i="2"/>
  <c r="W41" i="2"/>
  <c r="T46" i="2"/>
  <c r="R50" i="2"/>
  <c r="Z40" i="2"/>
  <c r="C1" i="2"/>
  <c r="L1" i="2"/>
  <c r="I1" i="2"/>
  <c r="M1" i="2"/>
  <c r="AA49" i="2"/>
  <c r="X46" i="2"/>
  <c r="Q45" i="2"/>
  <c r="Z44" i="2"/>
  <c r="Q3" i="2"/>
  <c r="V50" i="2"/>
  <c r="T12" i="2"/>
  <c r="U47" i="2"/>
  <c r="Y13" i="2"/>
  <c r="X50" i="2"/>
  <c r="X40" i="2"/>
  <c r="X42" i="2"/>
  <c r="X44" i="2"/>
  <c r="V44" i="2"/>
  <c r="Y41" i="2"/>
  <c r="Z42" i="2"/>
  <c r="AA43" i="2"/>
  <c r="AB44" i="2"/>
  <c r="Y45" i="2"/>
  <c r="V46" i="2"/>
  <c r="S47" i="2"/>
  <c r="AA47" i="2"/>
  <c r="X48" i="2"/>
  <c r="U11" i="2"/>
  <c r="R12" i="2"/>
  <c r="Z50" i="2"/>
  <c r="W13" i="2"/>
  <c r="Q43" i="2"/>
  <c r="Q51" i="2"/>
  <c r="D1" i="2"/>
  <c r="V42" i="2"/>
  <c r="U13" i="2"/>
  <c r="W43" i="2"/>
  <c r="S7" i="2"/>
  <c r="Y40" i="2"/>
  <c r="G1" i="2"/>
  <c r="Z41" i="2"/>
  <c r="Q11" i="2"/>
  <c r="R49" i="2"/>
  <c r="W45" i="2"/>
  <c r="U9" i="2"/>
  <c r="Y47" i="2"/>
  <c r="AB42" i="2"/>
  <c r="S49" i="2"/>
  <c r="Q44" i="2"/>
  <c r="U40" i="2"/>
  <c r="Q48" i="2"/>
  <c r="F1" i="2"/>
  <c r="R47" i="2"/>
  <c r="T13" i="2"/>
  <c r="V47" i="2"/>
  <c r="Y43" i="2"/>
  <c r="U43" i="2"/>
  <c r="T44" i="2"/>
  <c r="V11" i="2"/>
  <c r="Q6" i="2"/>
  <c r="S40" i="2"/>
  <c r="S44" i="2"/>
  <c r="R13" i="2"/>
  <c r="W44" i="2"/>
  <c r="E1" i="2"/>
  <c r="T42" i="2"/>
  <c r="Y50" i="2"/>
  <c r="Q13" i="2"/>
  <c r="U49" i="2"/>
  <c r="Y51" i="2"/>
  <c r="R5" i="2"/>
  <c r="U8" i="2"/>
  <c r="X11" i="2"/>
  <c r="Q50" i="2"/>
  <c r="S46" i="2"/>
  <c r="K1" i="2"/>
  <c r="AB50" i="2"/>
  <c r="Q4" i="2"/>
  <c r="Q9" i="2"/>
  <c r="U41" i="2"/>
  <c r="S5" i="2"/>
  <c r="U45" i="2"/>
  <c r="Z46" i="2"/>
  <c r="T10" i="2"/>
  <c r="Y11" i="2"/>
  <c r="S13" i="2"/>
  <c r="Q47" i="2"/>
  <c r="X49" i="2"/>
  <c r="AA41" i="2"/>
  <c r="U7" i="2"/>
  <c r="AA40" i="2"/>
  <c r="T41" i="2"/>
  <c r="V41" i="2"/>
  <c r="X41" i="2"/>
  <c r="AB41" i="2"/>
  <c r="U42" i="2"/>
  <c r="W42" i="2"/>
  <c r="AA42" i="2"/>
  <c r="V43" i="2"/>
  <c r="X43" i="2"/>
  <c r="Z43" i="2"/>
  <c r="AB43" i="2"/>
  <c r="S6" i="2"/>
  <c r="Y44" i="2"/>
  <c r="AA44" i="2"/>
  <c r="R45" i="2"/>
  <c r="T45" i="2"/>
  <c r="Z45" i="2"/>
  <c r="AB45" i="2"/>
  <c r="S8" i="2"/>
  <c r="Y46" i="2"/>
  <c r="R9" i="2"/>
  <c r="T9" i="2"/>
  <c r="V9" i="2"/>
  <c r="S10" i="2"/>
  <c r="U48" i="2"/>
  <c r="AA48" i="2"/>
  <c r="R11" i="2"/>
  <c r="T11" i="2"/>
  <c r="V49" i="2"/>
  <c r="AB49" i="2"/>
  <c r="S12" i="2"/>
  <c r="U12" i="2"/>
  <c r="W50" i="2"/>
  <c r="Y12" i="2"/>
  <c r="V13" i="2"/>
  <c r="X13" i="2"/>
  <c r="Q42" i="2"/>
  <c r="T49" i="2"/>
  <c r="Q10" i="2"/>
  <c r="S48" i="2"/>
  <c r="W12" i="2"/>
  <c r="Q7" i="2"/>
  <c r="T51" i="2"/>
  <c r="AB46" i="2"/>
  <c r="W10" i="2"/>
  <c r="Z48" i="2"/>
  <c r="T50" i="2"/>
  <c r="AB47" i="2"/>
  <c r="T47" i="2"/>
  <c r="R51" i="2"/>
  <c r="Q8" i="2"/>
  <c r="AA46" i="2"/>
  <c r="R44" i="2"/>
  <c r="Q49" i="2"/>
  <c r="Q46" i="2"/>
  <c r="R48" i="2"/>
  <c r="T40" i="2"/>
  <c r="R8" i="2"/>
  <c r="R43" i="2"/>
  <c r="W40" i="2"/>
  <c r="X45" i="2"/>
  <c r="Z47" i="2"/>
  <c r="Z13" i="2"/>
  <c r="J1" i="2"/>
  <c r="Y42" i="2"/>
  <c r="W9" i="2"/>
  <c r="W48" i="2"/>
  <c r="R6" i="2"/>
  <c r="T48" i="2"/>
  <c r="R4" i="2"/>
  <c r="T6" i="2"/>
  <c r="R46" i="2"/>
  <c r="W47" i="2"/>
  <c r="AB48" i="2"/>
  <c r="V12" i="2"/>
  <c r="AA13" i="2"/>
  <c r="Z12" i="2"/>
  <c r="AB40" i="2"/>
  <c r="X51" i="2"/>
  <c r="V48" i="2"/>
  <c r="G9" i="3" l="1"/>
  <c r="G10" i="3"/>
  <c r="G6" i="3"/>
  <c r="G3" i="3"/>
  <c r="G4" i="3"/>
  <c r="G2" i="3"/>
  <c r="F9" i="3"/>
  <c r="F10" i="3"/>
  <c r="F6" i="3"/>
  <c r="F3" i="3"/>
  <c r="F2" i="3"/>
  <c r="E10" i="3"/>
  <c r="E6" i="3"/>
  <c r="E9" i="3"/>
  <c r="E2" i="3"/>
  <c r="H2" i="3" s="1"/>
  <c r="J40" i="2"/>
  <c r="F40" i="2"/>
  <c r="M40" i="2"/>
  <c r="I40" i="2"/>
  <c r="E40" i="2"/>
  <c r="L40" i="2"/>
  <c r="H40" i="2"/>
  <c r="D40" i="2"/>
  <c r="K40" i="2"/>
  <c r="G40" i="2"/>
  <c r="C40" i="2"/>
  <c r="B40" i="2"/>
  <c r="B12" i="3"/>
  <c r="B8" i="3"/>
  <c r="B4" i="3"/>
  <c r="B7" i="3"/>
  <c r="B10" i="3"/>
  <c r="B6" i="3"/>
  <c r="B11" i="3"/>
  <c r="B3" i="3"/>
  <c r="B13" i="3"/>
  <c r="B9" i="3"/>
  <c r="B5" i="3"/>
  <c r="B2" i="3"/>
  <c r="AB1" i="2"/>
  <c r="X1" i="2"/>
  <c r="T1" i="2"/>
  <c r="AA1" i="2"/>
  <c r="S1" i="2"/>
  <c r="Z1" i="2"/>
  <c r="V1" i="2"/>
  <c r="R1" i="2"/>
  <c r="Y1" i="2"/>
  <c r="U1" i="2"/>
  <c r="W1" i="2"/>
  <c r="Q1" i="2"/>
  <c r="S50" i="2"/>
  <c r="T7" i="2"/>
  <c r="U50" i="2"/>
  <c r="Y49" i="2"/>
  <c r="R42" i="2"/>
  <c r="X12" i="2"/>
  <c r="C12" i="3"/>
  <c r="V8" i="2"/>
  <c r="S43" i="2"/>
  <c r="C13" i="3"/>
  <c r="Q5" i="2"/>
  <c r="S51" i="2"/>
  <c r="C6" i="3"/>
  <c r="C5" i="3"/>
  <c r="AA51" i="2"/>
  <c r="X10" i="2"/>
  <c r="C8" i="3"/>
  <c r="C7" i="3"/>
  <c r="C3" i="3"/>
  <c r="V51" i="2"/>
  <c r="U10" i="2"/>
  <c r="R7" i="2"/>
  <c r="Q12" i="2"/>
  <c r="Z51" i="2"/>
  <c r="C2" i="3"/>
  <c r="C9" i="3"/>
  <c r="W51" i="2"/>
  <c r="S11" i="2"/>
  <c r="C11" i="3"/>
  <c r="U46" i="2"/>
  <c r="R10" i="2"/>
  <c r="Q41" i="2"/>
  <c r="C4" i="3"/>
  <c r="S9" i="2"/>
  <c r="S45" i="2"/>
  <c r="C10" i="3"/>
  <c r="W49" i="2"/>
  <c r="G12" i="3" l="1"/>
  <c r="H12" i="3" s="1"/>
  <c r="E12" i="3"/>
  <c r="F12" i="3"/>
  <c r="E13" i="3"/>
  <c r="F13" i="3"/>
  <c r="G13" i="3"/>
  <c r="F8" i="3"/>
  <c r="G8" i="3"/>
  <c r="E8" i="3"/>
  <c r="F5" i="3"/>
  <c r="E5" i="3"/>
  <c r="G5" i="3"/>
  <c r="E4" i="3"/>
  <c r="H4" i="3" s="1"/>
  <c r="F4" i="3"/>
  <c r="H5" i="3"/>
  <c r="G11" i="3"/>
  <c r="F11" i="3"/>
  <c r="E11" i="3"/>
  <c r="E3" i="3"/>
  <c r="H3" i="3" s="1"/>
  <c r="G7" i="3"/>
  <c r="E7" i="3"/>
  <c r="F7" i="3"/>
  <c r="H13" i="3"/>
  <c r="H6" i="3"/>
  <c r="H9" i="3"/>
  <c r="H8" i="3"/>
  <c r="H10" i="3"/>
  <c r="D3" i="3"/>
  <c r="D7" i="3"/>
  <c r="D5" i="3"/>
  <c r="D11" i="3"/>
  <c r="D4" i="3"/>
  <c r="D8" i="3"/>
  <c r="D9" i="3"/>
  <c r="D6" i="3"/>
  <c r="D13" i="3"/>
  <c r="D10" i="3"/>
  <c r="D12" i="3"/>
  <c r="D2" i="3"/>
  <c r="K2" i="3" l="1"/>
  <c r="K10" i="3"/>
  <c r="K6" i="3"/>
  <c r="K12" i="3"/>
  <c r="K4" i="3"/>
  <c r="K8" i="3"/>
  <c r="K13" i="3"/>
  <c r="K3" i="3"/>
  <c r="K5" i="3"/>
  <c r="K9" i="3"/>
  <c r="H11" i="3"/>
  <c r="K11" i="3" s="1"/>
  <c r="H7" i="3"/>
  <c r="K7" i="3" s="1"/>
  <c r="I2" i="3" l="1"/>
  <c r="I11" i="3"/>
  <c r="I13" i="3"/>
  <c r="I6" i="3"/>
  <c r="I9" i="3"/>
  <c r="I8" i="3"/>
  <c r="I10" i="3"/>
  <c r="I5" i="3"/>
  <c r="I4" i="3"/>
  <c r="I7" i="3"/>
  <c r="I3" i="3"/>
  <c r="I12" i="3"/>
</calcChain>
</file>

<file path=xl/comments1.xml><?xml version="1.0" encoding="utf-8"?>
<comments xmlns="http://schemas.openxmlformats.org/spreadsheetml/2006/main">
  <authors>
    <author>Szerző</author>
  </authors>
  <commentList>
    <comment ref="I1" authorId="0" shapeId="0">
      <text>
        <r>
          <rPr>
            <sz val="9"/>
            <color indexed="81"/>
            <rFont val="Tahoma"/>
            <family val="2"/>
            <charset val="238"/>
          </rPr>
          <t>Azonos pontszám esetén a nagyobb gólkülönbség, azonos gólkülönbség esetén a több rúgott gól számít.</t>
        </r>
      </text>
    </comment>
  </commentList>
</comments>
</file>

<file path=xl/sharedStrings.xml><?xml version="1.0" encoding="utf-8"?>
<sst xmlns="http://schemas.openxmlformats.org/spreadsheetml/2006/main" count="20" uniqueCount="20">
  <si>
    <t>Videoton</t>
  </si>
  <si>
    <t>DVTK</t>
  </si>
  <si>
    <t>Honvéd</t>
  </si>
  <si>
    <t>Újpest</t>
  </si>
  <si>
    <t>DVSC</t>
  </si>
  <si>
    <t>Ferencváros</t>
  </si>
  <si>
    <t>Vasas</t>
  </si>
  <si>
    <t>Felcsút</t>
  </si>
  <si>
    <t>Paks</t>
  </si>
  <si>
    <t>Jászberény</t>
  </si>
  <si>
    <t>Haladás</t>
  </si>
  <si>
    <t>ETO</t>
  </si>
  <si>
    <t>Gólkülönbség</t>
  </si>
  <si>
    <t>Rúgott gólok</t>
  </si>
  <si>
    <t>Kapott gólok</t>
  </si>
  <si>
    <t>Győzelmek</t>
  </si>
  <si>
    <t>Vereségek</t>
  </si>
  <si>
    <t>Döntetlenek</t>
  </si>
  <si>
    <t>Pontszám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</si>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</sst>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ál" xfId="0" builtinId="0"/>
  </cellStyles>
  <dxfs count="5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15" zoomScaleNormal="115" workbookViewId="0">
      <selection activeCell="A4" sqref="A4"/>
    </sheetView>
  </sheetViews>
  <sheetFormatPr defaultRowHeight="15" x14ac:dyDescent="0.25"/>
  <cols>
    <col min="1" max="1" width="11.7109375" bestFit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workbookViewId="0">
      <selection activeCell="Q8" sqref="Q8"/>
    </sheetView>
  </sheetViews>
  <sheetFormatPr defaultRowHeight="15" x14ac:dyDescent="0.25"/>
  <cols>
    <col min="1" max="1" width="11.7109375" bestFit="1" customWidth="1"/>
    <col min="2" max="13" width="4.28515625" customWidth="1"/>
    <col min="16" max="16" width="11.7109375" bestFit="1" customWidth="1"/>
    <col min="17" max="28" width="4.28515625" customWidth="1"/>
  </cols>
  <sheetData>
    <row r="1" spans="1:28" ht="62.25" thickBot="1" x14ac:dyDescent="0.3">
      <c r="A1" s="2"/>
      <c r="B1" s="3" t="str">
        <f ca="1">INDIRECT(ADDRESS(COLUMN(B1), 1))</f>
        <v>Videoton</v>
      </c>
      <c r="C1" s="3" t="str">
        <f t="shared" ref="C1:M1" ca="1" si="0">INDIRECT(ADDRESS(COLUMN(C1), 1))</f>
        <v>DVTK</v>
      </c>
      <c r="D1" s="3" t="str">
        <f t="shared" ca="1" si="0"/>
        <v>Honvéd</v>
      </c>
      <c r="E1" s="3" t="str">
        <f t="shared" ca="1" si="0"/>
        <v>Újpest</v>
      </c>
      <c r="F1" s="3" t="str">
        <f t="shared" ca="1" si="0"/>
        <v>DVSC</v>
      </c>
      <c r="G1" s="3" t="str">
        <f t="shared" ca="1" si="0"/>
        <v>Ferencváros</v>
      </c>
      <c r="H1" s="3" t="str">
        <f t="shared" ca="1" si="0"/>
        <v>Vasas</v>
      </c>
      <c r="I1" s="3" t="str">
        <f t="shared" ca="1" si="0"/>
        <v>Felcsút</v>
      </c>
      <c r="J1" s="3" t="str">
        <f t="shared" ca="1" si="0"/>
        <v>Paks</v>
      </c>
      <c r="K1" s="3" t="str">
        <f t="shared" ca="1" si="0"/>
        <v>Jászberény</v>
      </c>
      <c r="L1" s="3" t="str">
        <f t="shared" ca="1" si="0"/>
        <v>Haladás</v>
      </c>
      <c r="M1" s="3" t="str">
        <f t="shared" ca="1" si="0"/>
        <v>ETO</v>
      </c>
      <c r="P1" s="2"/>
      <c r="Q1" s="3" t="str">
        <f ca="1">B1</f>
        <v>Videoton</v>
      </c>
      <c r="R1" s="3" t="str">
        <f t="shared" ref="R1:AA1" ca="1" si="1">C1</f>
        <v>DVTK</v>
      </c>
      <c r="S1" s="3" t="str">
        <f t="shared" ca="1" si="1"/>
        <v>Honvéd</v>
      </c>
      <c r="T1" s="3" t="str">
        <f t="shared" ca="1" si="1"/>
        <v>Újpest</v>
      </c>
      <c r="U1" s="3" t="str">
        <f t="shared" ca="1" si="1"/>
        <v>DVSC</v>
      </c>
      <c r="V1" s="3" t="str">
        <f t="shared" ca="1" si="1"/>
        <v>Ferencváros</v>
      </c>
      <c r="W1" s="3" t="str">
        <f t="shared" ca="1" si="1"/>
        <v>Vasas</v>
      </c>
      <c r="X1" s="3" t="str">
        <f t="shared" ca="1" si="1"/>
        <v>Felcsút</v>
      </c>
      <c r="Y1" s="3" t="str">
        <f t="shared" ca="1" si="1"/>
        <v>Paks</v>
      </c>
      <c r="Z1" s="3" t="str">
        <f t="shared" ca="1" si="1"/>
        <v>Jászberény</v>
      </c>
      <c r="AA1" s="3" t="str">
        <f t="shared" ca="1" si="1"/>
        <v>Haladás</v>
      </c>
      <c r="AB1" s="3" t="str">
        <f ca="1">M1</f>
        <v>ETO</v>
      </c>
    </row>
    <row r="2" spans="1:28" ht="20.100000000000001" customHeight="1" thickBot="1" x14ac:dyDescent="0.3">
      <c r="A2" s="4" t="str">
        <f>Csapatok!A1</f>
        <v>Videoton</v>
      </c>
      <c r="B2" s="5">
        <f ca="1">IF(ROW(B2)=COLUMN(B2), -1, RANDBETWEEN(0, 8))</f>
        <v>-1</v>
      </c>
      <c r="C2" s="5">
        <f t="shared" ref="C2:M2" ca="1" si="2">IF(ROW(C2)=COLUMN(C2), -1, RANDBETWEEN(0, 8))</f>
        <v>8</v>
      </c>
      <c r="D2" s="5">
        <f t="shared" ca="1" si="2"/>
        <v>0</v>
      </c>
      <c r="E2" s="5">
        <f t="shared" ca="1" si="2"/>
        <v>7</v>
      </c>
      <c r="F2" s="5">
        <f t="shared" ca="1" si="2"/>
        <v>2</v>
      </c>
      <c r="G2" s="5">
        <f t="shared" ca="1" si="2"/>
        <v>2</v>
      </c>
      <c r="H2" s="5">
        <f t="shared" ca="1" si="2"/>
        <v>7</v>
      </c>
      <c r="I2" s="5">
        <f t="shared" ca="1" si="2"/>
        <v>4</v>
      </c>
      <c r="J2" s="5">
        <f t="shared" ca="1" si="2"/>
        <v>1</v>
      </c>
      <c r="K2" s="5">
        <f t="shared" ca="1" si="2"/>
        <v>1</v>
      </c>
      <c r="L2" s="5">
        <f t="shared" ca="1" si="2"/>
        <v>1</v>
      </c>
      <c r="M2" s="5">
        <f t="shared" ca="1" si="2"/>
        <v>3</v>
      </c>
      <c r="P2" s="4" t="str">
        <f>A2</f>
        <v>Videoton</v>
      </c>
      <c r="Q2" s="5">
        <f t="shared" ref="Q2:Q13" ca="1" si="3">IF((COLUMN(Q2)-15)&lt;ROW(Q2),CONCATENATE(B2,":",INDIRECT(ADDRESS(COLUMN(B2),ROW(B2)))),-1)</f>
        <v>-1</v>
      </c>
      <c r="R2" s="5">
        <f t="shared" ref="R2:R13" ca="1" si="4">IF((COLUMN(R2)-15)&lt;ROW(R2),CONCATENATE(C2,":",INDIRECT(ADDRESS(COLUMN(C2),ROW(C2)))),-1)</f>
        <v>-1</v>
      </c>
      <c r="S2" s="5">
        <f t="shared" ref="S2:S13" ca="1" si="5">IF((COLUMN(S2)-15)&lt;ROW(S2),CONCATENATE(D2,":",INDIRECT(ADDRESS(COLUMN(D2),ROW(D2)))),-1)</f>
        <v>-1</v>
      </c>
      <c r="T2" s="5">
        <f t="shared" ref="T2:T13" ca="1" si="6">IF((COLUMN(T2)-15)&lt;ROW(T2),CONCATENATE(E2,":",INDIRECT(ADDRESS(COLUMN(E2),ROW(E2)))),-1)</f>
        <v>-1</v>
      </c>
      <c r="U2" s="5">
        <f t="shared" ref="U2:U13" ca="1" si="7">IF((COLUMN(U2)-15)&lt;ROW(U2),CONCATENATE(F2,":",INDIRECT(ADDRESS(COLUMN(F2),ROW(F2)))),-1)</f>
        <v>-1</v>
      </c>
      <c r="V2" s="5">
        <f t="shared" ref="V2:V13" ca="1" si="8">IF((COLUMN(V2)-15)&lt;ROW(V2),CONCATENATE(G2,":",INDIRECT(ADDRESS(COLUMN(G2),ROW(G2)))),-1)</f>
        <v>-1</v>
      </c>
      <c r="W2" s="5">
        <f t="shared" ref="W2:W13" ca="1" si="9">IF((COLUMN(W2)-15)&lt;ROW(W2),CONCATENATE(H2,":",INDIRECT(ADDRESS(COLUMN(H2),ROW(H2)))),-1)</f>
        <v>-1</v>
      </c>
      <c r="X2" s="5">
        <f t="shared" ref="X2:X13" ca="1" si="10">IF((COLUMN(X2)-15)&lt;ROW(X2),CONCATENATE(I2,":",INDIRECT(ADDRESS(COLUMN(I2),ROW(I2)))),-1)</f>
        <v>-1</v>
      </c>
      <c r="Y2" s="5">
        <f t="shared" ref="Y2:Y13" ca="1" si="11">IF((COLUMN(Y2)-15)&lt;ROW(Y2),CONCATENATE(J2,":",INDIRECT(ADDRESS(COLUMN(J2),ROW(J2)))),-1)</f>
        <v>-1</v>
      </c>
      <c r="Z2" s="5">
        <f t="shared" ref="Z2:Z13" ca="1" si="12">IF((COLUMN(Z2)-15)&lt;ROW(Z2),CONCATENATE(K2,":",INDIRECT(ADDRESS(COLUMN(K2),ROW(K2)))),-1)</f>
        <v>-1</v>
      </c>
      <c r="AA2" s="5">
        <f t="shared" ref="AA2:AA13" ca="1" si="13">IF((COLUMN(AA2)-15)&lt;ROW(AA2),CONCATENATE(L2,":",INDIRECT(ADDRESS(COLUMN(L2),ROW(L2)))),-1)</f>
        <v>-1</v>
      </c>
      <c r="AB2" s="5">
        <f t="shared" ref="AB2:AB13" ca="1" si="14">IF((COLUMN(AB2)-15)&lt;ROW(AB2),CONCATENATE(M2,":",INDIRECT(ADDRESS(COLUMN(M2),ROW(M2)))),-1)</f>
        <v>-1</v>
      </c>
    </row>
    <row r="3" spans="1:28" ht="20.100000000000001" customHeight="1" thickBot="1" x14ac:dyDescent="0.3">
      <c r="A3" s="4" t="str">
        <f>Csapatok!A2</f>
        <v>DVTK</v>
      </c>
      <c r="B3" s="5">
        <f t="shared" ref="B3:M13" ca="1" si="15">IF(ROW(B3)=COLUMN(B3), -1, RANDBETWEEN(0, 8))</f>
        <v>2</v>
      </c>
      <c r="C3" s="5">
        <f t="shared" ca="1" si="15"/>
        <v>-1</v>
      </c>
      <c r="D3" s="5">
        <f t="shared" ca="1" si="15"/>
        <v>4</v>
      </c>
      <c r="E3" s="5">
        <f t="shared" ca="1" si="15"/>
        <v>3</v>
      </c>
      <c r="F3" s="5">
        <f t="shared" ca="1" si="15"/>
        <v>5</v>
      </c>
      <c r="G3" s="5">
        <f t="shared" ca="1" si="15"/>
        <v>0</v>
      </c>
      <c r="H3" s="5">
        <f t="shared" ca="1" si="15"/>
        <v>5</v>
      </c>
      <c r="I3" s="5">
        <f t="shared" ca="1" si="15"/>
        <v>2</v>
      </c>
      <c r="J3" s="5">
        <f t="shared" ca="1" si="15"/>
        <v>0</v>
      </c>
      <c r="K3" s="5">
        <f t="shared" ca="1" si="15"/>
        <v>2</v>
      </c>
      <c r="L3" s="5">
        <f t="shared" ca="1" si="15"/>
        <v>8</v>
      </c>
      <c r="M3" s="5">
        <f t="shared" ca="1" si="15"/>
        <v>1</v>
      </c>
      <c r="P3" s="4" t="str">
        <f t="shared" ref="P3:P13" si="16">A3</f>
        <v>DVTK</v>
      </c>
      <c r="Q3" s="5" t="str">
        <f t="shared" ca="1" si="3"/>
        <v>2:8</v>
      </c>
      <c r="R3" s="5">
        <f t="shared" ca="1" si="4"/>
        <v>-1</v>
      </c>
      <c r="S3" s="5">
        <f t="shared" ca="1" si="5"/>
        <v>-1</v>
      </c>
      <c r="T3" s="5">
        <f ca="1">IF((COLUMN(T3)-15)&lt;ROW(T3),CONCATENATE(E3,":",INDIRECT(ADDRESS(COLUMN(E3),ROW(E3)))),-1)</f>
        <v>-1</v>
      </c>
      <c r="U3" s="5">
        <f t="shared" ca="1" si="7"/>
        <v>-1</v>
      </c>
      <c r="V3" s="5">
        <f t="shared" ca="1" si="8"/>
        <v>-1</v>
      </c>
      <c r="W3" s="5">
        <f t="shared" ca="1" si="9"/>
        <v>-1</v>
      </c>
      <c r="X3" s="5">
        <f t="shared" ca="1" si="10"/>
        <v>-1</v>
      </c>
      <c r="Y3" s="5">
        <f t="shared" ca="1" si="11"/>
        <v>-1</v>
      </c>
      <c r="Z3" s="5">
        <f t="shared" ca="1" si="12"/>
        <v>-1</v>
      </c>
      <c r="AA3" s="5">
        <f t="shared" ca="1" si="13"/>
        <v>-1</v>
      </c>
      <c r="AB3" s="5">
        <f t="shared" ca="1" si="14"/>
        <v>-1</v>
      </c>
    </row>
    <row r="4" spans="1:28" ht="20.100000000000001" customHeight="1" thickBot="1" x14ac:dyDescent="0.3">
      <c r="A4" s="4" t="str">
        <f>Csapatok!A3</f>
        <v>Honvéd</v>
      </c>
      <c r="B4" s="5">
        <f t="shared" ca="1" si="15"/>
        <v>5</v>
      </c>
      <c r="C4" s="5">
        <f t="shared" ca="1" si="15"/>
        <v>0</v>
      </c>
      <c r="D4" s="5">
        <f t="shared" ca="1" si="15"/>
        <v>-1</v>
      </c>
      <c r="E4" s="5">
        <f t="shared" ca="1" si="15"/>
        <v>3</v>
      </c>
      <c r="F4" s="5">
        <f t="shared" ca="1" si="15"/>
        <v>5</v>
      </c>
      <c r="G4" s="5">
        <f t="shared" ca="1" si="15"/>
        <v>0</v>
      </c>
      <c r="H4" s="5">
        <f t="shared" ca="1" si="15"/>
        <v>0</v>
      </c>
      <c r="I4" s="5">
        <f t="shared" ca="1" si="15"/>
        <v>0</v>
      </c>
      <c r="J4" s="5">
        <f t="shared" ca="1" si="15"/>
        <v>7</v>
      </c>
      <c r="K4" s="5">
        <f t="shared" ca="1" si="15"/>
        <v>2</v>
      </c>
      <c r="L4" s="5">
        <f t="shared" ca="1" si="15"/>
        <v>3</v>
      </c>
      <c r="M4" s="5">
        <f t="shared" ca="1" si="15"/>
        <v>7</v>
      </c>
      <c r="P4" s="4" t="str">
        <f t="shared" si="16"/>
        <v>Honvéd</v>
      </c>
      <c r="Q4" s="5" t="str">
        <f t="shared" ca="1" si="3"/>
        <v>5:0</v>
      </c>
      <c r="R4" s="5" t="str">
        <f t="shared" ca="1" si="4"/>
        <v>0:4</v>
      </c>
      <c r="S4" s="5">
        <f t="shared" ca="1" si="5"/>
        <v>-1</v>
      </c>
      <c r="T4" s="5">
        <f t="shared" ca="1" si="6"/>
        <v>-1</v>
      </c>
      <c r="U4" s="5">
        <f t="shared" ca="1" si="7"/>
        <v>-1</v>
      </c>
      <c r="V4" s="5">
        <f t="shared" ca="1" si="8"/>
        <v>-1</v>
      </c>
      <c r="W4" s="5">
        <f t="shared" ca="1" si="9"/>
        <v>-1</v>
      </c>
      <c r="X4" s="5">
        <f t="shared" ca="1" si="10"/>
        <v>-1</v>
      </c>
      <c r="Y4" s="5">
        <f t="shared" ca="1" si="11"/>
        <v>-1</v>
      </c>
      <c r="Z4" s="5">
        <f t="shared" ca="1" si="12"/>
        <v>-1</v>
      </c>
      <c r="AA4" s="5">
        <f t="shared" ca="1" si="13"/>
        <v>-1</v>
      </c>
      <c r="AB4" s="5">
        <f t="shared" ca="1" si="14"/>
        <v>-1</v>
      </c>
    </row>
    <row r="5" spans="1:28" ht="20.100000000000001" customHeight="1" thickBot="1" x14ac:dyDescent="0.3">
      <c r="A5" s="4" t="str">
        <f>Csapatok!A4</f>
        <v>Újpest</v>
      </c>
      <c r="B5" s="5">
        <f t="shared" ca="1" si="15"/>
        <v>3</v>
      </c>
      <c r="C5" s="5">
        <f t="shared" ca="1" si="15"/>
        <v>1</v>
      </c>
      <c r="D5" s="5">
        <f t="shared" ca="1" si="15"/>
        <v>6</v>
      </c>
      <c r="E5" s="5">
        <f t="shared" ca="1" si="15"/>
        <v>-1</v>
      </c>
      <c r="F5" s="5">
        <f t="shared" ca="1" si="15"/>
        <v>5</v>
      </c>
      <c r="G5" s="5">
        <f t="shared" ca="1" si="15"/>
        <v>2</v>
      </c>
      <c r="H5" s="5">
        <f t="shared" ca="1" si="15"/>
        <v>7</v>
      </c>
      <c r="I5" s="5">
        <f t="shared" ca="1" si="15"/>
        <v>0</v>
      </c>
      <c r="J5" s="5">
        <f t="shared" ca="1" si="15"/>
        <v>4</v>
      </c>
      <c r="K5" s="5">
        <f t="shared" ca="1" si="15"/>
        <v>3</v>
      </c>
      <c r="L5" s="5">
        <f t="shared" ca="1" si="15"/>
        <v>6</v>
      </c>
      <c r="M5" s="5">
        <f t="shared" ca="1" si="15"/>
        <v>7</v>
      </c>
      <c r="P5" s="4" t="str">
        <f t="shared" si="16"/>
        <v>Újpest</v>
      </c>
      <c r="Q5" s="5" t="str">
        <f t="shared" ca="1" si="3"/>
        <v>3:7</v>
      </c>
      <c r="R5" s="5" t="str">
        <f t="shared" ca="1" si="4"/>
        <v>1:3</v>
      </c>
      <c r="S5" s="5" t="str">
        <f t="shared" ca="1" si="5"/>
        <v>6:3</v>
      </c>
      <c r="T5" s="5">
        <f t="shared" ca="1" si="6"/>
        <v>-1</v>
      </c>
      <c r="U5" s="5">
        <f t="shared" ca="1" si="7"/>
        <v>-1</v>
      </c>
      <c r="V5" s="5">
        <f t="shared" ca="1" si="8"/>
        <v>-1</v>
      </c>
      <c r="W5" s="5">
        <f t="shared" ca="1" si="9"/>
        <v>-1</v>
      </c>
      <c r="X5" s="5">
        <f t="shared" ca="1" si="10"/>
        <v>-1</v>
      </c>
      <c r="Y5" s="5">
        <f t="shared" ca="1" si="11"/>
        <v>-1</v>
      </c>
      <c r="Z5" s="5">
        <f t="shared" ca="1" si="12"/>
        <v>-1</v>
      </c>
      <c r="AA5" s="5">
        <f t="shared" ca="1" si="13"/>
        <v>-1</v>
      </c>
      <c r="AB5" s="5">
        <f t="shared" ca="1" si="14"/>
        <v>-1</v>
      </c>
    </row>
    <row r="6" spans="1:28" ht="20.100000000000001" customHeight="1" thickBot="1" x14ac:dyDescent="0.3">
      <c r="A6" s="4" t="str">
        <f>Csapatok!A5</f>
        <v>DVSC</v>
      </c>
      <c r="B6" s="5">
        <f t="shared" ca="1" si="15"/>
        <v>6</v>
      </c>
      <c r="C6" s="5">
        <f t="shared" ca="1" si="15"/>
        <v>0</v>
      </c>
      <c r="D6" s="5">
        <f t="shared" ca="1" si="15"/>
        <v>6</v>
      </c>
      <c r="E6" s="5">
        <f t="shared" ca="1" si="15"/>
        <v>2</v>
      </c>
      <c r="F6" s="5">
        <f t="shared" ca="1" si="15"/>
        <v>-1</v>
      </c>
      <c r="G6" s="5">
        <f t="shared" ca="1" si="15"/>
        <v>4</v>
      </c>
      <c r="H6" s="5">
        <f t="shared" ca="1" si="15"/>
        <v>3</v>
      </c>
      <c r="I6" s="5">
        <f t="shared" ca="1" si="15"/>
        <v>0</v>
      </c>
      <c r="J6" s="5">
        <f t="shared" ca="1" si="15"/>
        <v>3</v>
      </c>
      <c r="K6" s="5">
        <f t="shared" ca="1" si="15"/>
        <v>1</v>
      </c>
      <c r="L6" s="5">
        <f t="shared" ca="1" si="15"/>
        <v>4</v>
      </c>
      <c r="M6" s="5">
        <f t="shared" ca="1" si="15"/>
        <v>1</v>
      </c>
      <c r="P6" s="4" t="str">
        <f t="shared" si="16"/>
        <v>DVSC</v>
      </c>
      <c r="Q6" s="5" t="str">
        <f t="shared" ca="1" si="3"/>
        <v>6:2</v>
      </c>
      <c r="R6" s="5" t="str">
        <f t="shared" ca="1" si="4"/>
        <v>0:5</v>
      </c>
      <c r="S6" s="5" t="str">
        <f t="shared" ca="1" si="5"/>
        <v>6:5</v>
      </c>
      <c r="T6" s="5" t="str">
        <f t="shared" ca="1" si="6"/>
        <v>2:5</v>
      </c>
      <c r="U6" s="5">
        <f t="shared" ca="1" si="7"/>
        <v>-1</v>
      </c>
      <c r="V6" s="5">
        <f t="shared" ca="1" si="8"/>
        <v>-1</v>
      </c>
      <c r="W6" s="5">
        <f t="shared" ca="1" si="9"/>
        <v>-1</v>
      </c>
      <c r="X6" s="5">
        <f t="shared" ca="1" si="10"/>
        <v>-1</v>
      </c>
      <c r="Y6" s="5">
        <f t="shared" ca="1" si="11"/>
        <v>-1</v>
      </c>
      <c r="Z6" s="5">
        <f t="shared" ca="1" si="12"/>
        <v>-1</v>
      </c>
      <c r="AA6" s="5">
        <f t="shared" ca="1" si="13"/>
        <v>-1</v>
      </c>
      <c r="AB6" s="5">
        <f t="shared" ca="1" si="14"/>
        <v>-1</v>
      </c>
    </row>
    <row r="7" spans="1:28" ht="20.100000000000001" customHeight="1" thickBot="1" x14ac:dyDescent="0.3">
      <c r="A7" s="4" t="str">
        <f>Csapatok!A6</f>
        <v>Ferencváros</v>
      </c>
      <c r="B7" s="5">
        <f t="shared" ca="1" si="15"/>
        <v>2</v>
      </c>
      <c r="C7" s="5">
        <f t="shared" ca="1" si="15"/>
        <v>4</v>
      </c>
      <c r="D7" s="5">
        <f t="shared" ca="1" si="15"/>
        <v>0</v>
      </c>
      <c r="E7" s="5">
        <f t="shared" ca="1" si="15"/>
        <v>2</v>
      </c>
      <c r="F7" s="5">
        <f t="shared" ca="1" si="15"/>
        <v>4</v>
      </c>
      <c r="G7" s="5">
        <f t="shared" ca="1" si="15"/>
        <v>-1</v>
      </c>
      <c r="H7" s="5">
        <f t="shared" ca="1" si="15"/>
        <v>2</v>
      </c>
      <c r="I7" s="5">
        <f t="shared" ca="1" si="15"/>
        <v>8</v>
      </c>
      <c r="J7" s="5">
        <f t="shared" ca="1" si="15"/>
        <v>5</v>
      </c>
      <c r="K7" s="5">
        <f t="shared" ca="1" si="15"/>
        <v>2</v>
      </c>
      <c r="L7" s="5">
        <f t="shared" ca="1" si="15"/>
        <v>2</v>
      </c>
      <c r="M7" s="5">
        <f t="shared" ca="1" si="15"/>
        <v>3</v>
      </c>
      <c r="P7" s="4" t="str">
        <f t="shared" si="16"/>
        <v>Ferencváros</v>
      </c>
      <c r="Q7" s="5" t="str">
        <f t="shared" ca="1" si="3"/>
        <v>2:2</v>
      </c>
      <c r="R7" s="5" t="str">
        <f t="shared" ca="1" si="4"/>
        <v>4:0</v>
      </c>
      <c r="S7" s="5" t="str">
        <f t="shared" ca="1" si="5"/>
        <v>0:0</v>
      </c>
      <c r="T7" s="5" t="str">
        <f t="shared" ca="1" si="6"/>
        <v>2:2</v>
      </c>
      <c r="U7" s="5" t="str">
        <f t="shared" ca="1" si="7"/>
        <v>4:4</v>
      </c>
      <c r="V7" s="5">
        <f t="shared" ca="1" si="8"/>
        <v>-1</v>
      </c>
      <c r="W7" s="5">
        <f t="shared" ca="1" si="9"/>
        <v>-1</v>
      </c>
      <c r="X7" s="5">
        <f t="shared" ca="1" si="10"/>
        <v>-1</v>
      </c>
      <c r="Y7" s="5">
        <f t="shared" ca="1" si="11"/>
        <v>-1</v>
      </c>
      <c r="Z7" s="5">
        <f t="shared" ca="1" si="12"/>
        <v>-1</v>
      </c>
      <c r="AA7" s="5">
        <f t="shared" ca="1" si="13"/>
        <v>-1</v>
      </c>
      <c r="AB7" s="5">
        <f t="shared" ca="1" si="14"/>
        <v>-1</v>
      </c>
    </row>
    <row r="8" spans="1:28" ht="20.100000000000001" customHeight="1" thickBot="1" x14ac:dyDescent="0.3">
      <c r="A8" s="4" t="str">
        <f>Csapatok!A7</f>
        <v>Vasas</v>
      </c>
      <c r="B8" s="5">
        <f t="shared" ca="1" si="15"/>
        <v>0</v>
      </c>
      <c r="C8" s="5">
        <f t="shared" ca="1" si="15"/>
        <v>5</v>
      </c>
      <c r="D8" s="5">
        <f t="shared" ca="1" si="15"/>
        <v>7</v>
      </c>
      <c r="E8" s="5">
        <f t="shared" ca="1" si="15"/>
        <v>4</v>
      </c>
      <c r="F8" s="5">
        <f t="shared" ca="1" si="15"/>
        <v>0</v>
      </c>
      <c r="G8" s="5">
        <f t="shared" ca="1" si="15"/>
        <v>7</v>
      </c>
      <c r="H8" s="5">
        <f t="shared" ca="1" si="15"/>
        <v>-1</v>
      </c>
      <c r="I8" s="5">
        <f t="shared" ca="1" si="15"/>
        <v>5</v>
      </c>
      <c r="J8" s="5">
        <f t="shared" ca="1" si="15"/>
        <v>4</v>
      </c>
      <c r="K8" s="5">
        <f t="shared" ca="1" si="15"/>
        <v>2</v>
      </c>
      <c r="L8" s="5">
        <f t="shared" ca="1" si="15"/>
        <v>5</v>
      </c>
      <c r="M8" s="5">
        <f t="shared" ca="1" si="15"/>
        <v>8</v>
      </c>
      <c r="P8" s="4" t="str">
        <f t="shared" si="16"/>
        <v>Vasas</v>
      </c>
      <c r="Q8" s="5" t="str">
        <f t="shared" ca="1" si="3"/>
        <v>0:7</v>
      </c>
      <c r="R8" s="5" t="str">
        <f t="shared" ca="1" si="4"/>
        <v>5:5</v>
      </c>
      <c r="S8" s="5" t="str">
        <f t="shared" ca="1" si="5"/>
        <v>7:0</v>
      </c>
      <c r="T8" s="5" t="str">
        <f t="shared" ca="1" si="6"/>
        <v>4:7</v>
      </c>
      <c r="U8" s="5" t="str">
        <f t="shared" ca="1" si="7"/>
        <v>0:3</v>
      </c>
      <c r="V8" s="5" t="str">
        <f t="shared" ca="1" si="8"/>
        <v>7:2</v>
      </c>
      <c r="W8" s="5">
        <f t="shared" ca="1" si="9"/>
        <v>-1</v>
      </c>
      <c r="X8" s="5">
        <f t="shared" ca="1" si="10"/>
        <v>-1</v>
      </c>
      <c r="Y8" s="5">
        <f t="shared" ca="1" si="11"/>
        <v>-1</v>
      </c>
      <c r="Z8" s="5">
        <f t="shared" ca="1" si="12"/>
        <v>-1</v>
      </c>
      <c r="AA8" s="5">
        <f t="shared" ca="1" si="13"/>
        <v>-1</v>
      </c>
      <c r="AB8" s="5">
        <f t="shared" ca="1" si="14"/>
        <v>-1</v>
      </c>
    </row>
    <row r="9" spans="1:28" ht="20.100000000000001" customHeight="1" thickBot="1" x14ac:dyDescent="0.3">
      <c r="A9" s="4" t="str">
        <f>Csapatok!A8</f>
        <v>Felcsút</v>
      </c>
      <c r="B9" s="5">
        <f t="shared" ca="1" si="15"/>
        <v>1</v>
      </c>
      <c r="C9" s="5">
        <f t="shared" ca="1" si="15"/>
        <v>1</v>
      </c>
      <c r="D9" s="5">
        <f t="shared" ca="1" si="15"/>
        <v>2</v>
      </c>
      <c r="E9" s="5">
        <f t="shared" ca="1" si="15"/>
        <v>4</v>
      </c>
      <c r="F9" s="5">
        <f t="shared" ca="1" si="15"/>
        <v>6</v>
      </c>
      <c r="G9" s="5">
        <f t="shared" ca="1" si="15"/>
        <v>1</v>
      </c>
      <c r="H9" s="5">
        <f t="shared" ca="1" si="15"/>
        <v>8</v>
      </c>
      <c r="I9" s="5">
        <f t="shared" ca="1" si="15"/>
        <v>-1</v>
      </c>
      <c r="J9" s="5">
        <f t="shared" ca="1" si="15"/>
        <v>2</v>
      </c>
      <c r="K9" s="5">
        <f t="shared" ca="1" si="15"/>
        <v>5</v>
      </c>
      <c r="L9" s="5">
        <f t="shared" ca="1" si="15"/>
        <v>3</v>
      </c>
      <c r="M9" s="5">
        <f t="shared" ca="1" si="15"/>
        <v>3</v>
      </c>
      <c r="P9" s="4" t="str">
        <f t="shared" si="16"/>
        <v>Felcsút</v>
      </c>
      <c r="Q9" s="5" t="str">
        <f t="shared" ca="1" si="3"/>
        <v>1:4</v>
      </c>
      <c r="R9" s="5" t="str">
        <f t="shared" ca="1" si="4"/>
        <v>1:2</v>
      </c>
      <c r="S9" s="5" t="str">
        <f t="shared" ca="1" si="5"/>
        <v>2:0</v>
      </c>
      <c r="T9" s="5" t="str">
        <f t="shared" ca="1" si="6"/>
        <v>4:0</v>
      </c>
      <c r="U9" s="5" t="str">
        <f t="shared" ca="1" si="7"/>
        <v>6:0</v>
      </c>
      <c r="V9" s="5" t="str">
        <f t="shared" ca="1" si="8"/>
        <v>1:8</v>
      </c>
      <c r="W9" s="5" t="str">
        <f t="shared" ca="1" si="9"/>
        <v>8:5</v>
      </c>
      <c r="X9" s="5">
        <f t="shared" ca="1" si="10"/>
        <v>-1</v>
      </c>
      <c r="Y9" s="5">
        <f t="shared" ca="1" si="11"/>
        <v>-1</v>
      </c>
      <c r="Z9" s="5">
        <f t="shared" ca="1" si="12"/>
        <v>-1</v>
      </c>
      <c r="AA9" s="5">
        <f t="shared" ca="1" si="13"/>
        <v>-1</v>
      </c>
      <c r="AB9" s="5">
        <f t="shared" ca="1" si="14"/>
        <v>-1</v>
      </c>
    </row>
    <row r="10" spans="1:28" ht="20.100000000000001" customHeight="1" thickBot="1" x14ac:dyDescent="0.3">
      <c r="A10" s="4" t="str">
        <f>Csapatok!A9</f>
        <v>Paks</v>
      </c>
      <c r="B10" s="5">
        <f t="shared" ca="1" si="15"/>
        <v>8</v>
      </c>
      <c r="C10" s="5">
        <f t="shared" ca="1" si="15"/>
        <v>7</v>
      </c>
      <c r="D10" s="5">
        <f t="shared" ca="1" si="15"/>
        <v>7</v>
      </c>
      <c r="E10" s="5">
        <f t="shared" ca="1" si="15"/>
        <v>8</v>
      </c>
      <c r="F10" s="5">
        <f t="shared" ca="1" si="15"/>
        <v>7</v>
      </c>
      <c r="G10" s="5">
        <f t="shared" ca="1" si="15"/>
        <v>0</v>
      </c>
      <c r="H10" s="5">
        <f t="shared" ca="1" si="15"/>
        <v>1</v>
      </c>
      <c r="I10" s="5">
        <f t="shared" ca="1" si="15"/>
        <v>5</v>
      </c>
      <c r="J10" s="5">
        <f t="shared" ca="1" si="15"/>
        <v>-1</v>
      </c>
      <c r="K10" s="5">
        <f t="shared" ca="1" si="15"/>
        <v>3</v>
      </c>
      <c r="L10" s="5">
        <f t="shared" ca="1" si="15"/>
        <v>8</v>
      </c>
      <c r="M10" s="5">
        <f t="shared" ca="1" si="15"/>
        <v>5</v>
      </c>
      <c r="P10" s="4" t="str">
        <f t="shared" si="16"/>
        <v>Paks</v>
      </c>
      <c r="Q10" s="5" t="str">
        <f t="shared" ca="1" si="3"/>
        <v>8:1</v>
      </c>
      <c r="R10" s="5" t="str">
        <f t="shared" ca="1" si="4"/>
        <v>7:0</v>
      </c>
      <c r="S10" s="5" t="str">
        <f t="shared" ca="1" si="5"/>
        <v>7:7</v>
      </c>
      <c r="T10" s="5" t="str">
        <f t="shared" ca="1" si="6"/>
        <v>8:4</v>
      </c>
      <c r="U10" s="5" t="str">
        <f t="shared" ca="1" si="7"/>
        <v>7:3</v>
      </c>
      <c r="V10" s="5" t="str">
        <f t="shared" ca="1" si="8"/>
        <v>0:5</v>
      </c>
      <c r="W10" s="5" t="str">
        <f t="shared" ca="1" si="9"/>
        <v>1:4</v>
      </c>
      <c r="X10" s="5" t="str">
        <f t="shared" ca="1" si="10"/>
        <v>5:2</v>
      </c>
      <c r="Y10" s="5">
        <f t="shared" ca="1" si="11"/>
        <v>-1</v>
      </c>
      <c r="Z10" s="5">
        <f t="shared" ca="1" si="12"/>
        <v>-1</v>
      </c>
      <c r="AA10" s="5">
        <f t="shared" ca="1" si="13"/>
        <v>-1</v>
      </c>
      <c r="AB10" s="5">
        <f t="shared" ca="1" si="14"/>
        <v>-1</v>
      </c>
    </row>
    <row r="11" spans="1:28" ht="20.100000000000001" customHeight="1" thickBot="1" x14ac:dyDescent="0.3">
      <c r="A11" s="4" t="str">
        <f>Csapatok!A10</f>
        <v>Jászberény</v>
      </c>
      <c r="B11" s="5">
        <f t="shared" ca="1" si="15"/>
        <v>4</v>
      </c>
      <c r="C11" s="5">
        <f t="shared" ca="1" si="15"/>
        <v>2</v>
      </c>
      <c r="D11" s="5">
        <f t="shared" ca="1" si="15"/>
        <v>4</v>
      </c>
      <c r="E11" s="5">
        <f t="shared" ca="1" si="15"/>
        <v>5</v>
      </c>
      <c r="F11" s="5">
        <f t="shared" ca="1" si="15"/>
        <v>7</v>
      </c>
      <c r="G11" s="5">
        <f t="shared" ca="1" si="15"/>
        <v>3</v>
      </c>
      <c r="H11" s="5">
        <f t="shared" ca="1" si="15"/>
        <v>7</v>
      </c>
      <c r="I11" s="5">
        <f t="shared" ca="1" si="15"/>
        <v>1</v>
      </c>
      <c r="J11" s="5">
        <f t="shared" ca="1" si="15"/>
        <v>1</v>
      </c>
      <c r="K11" s="5">
        <f t="shared" ca="1" si="15"/>
        <v>-1</v>
      </c>
      <c r="L11" s="5">
        <f t="shared" ca="1" si="15"/>
        <v>6</v>
      </c>
      <c r="M11" s="5">
        <f t="shared" ca="1" si="15"/>
        <v>0</v>
      </c>
      <c r="P11" s="4" t="str">
        <f t="shared" si="16"/>
        <v>Jászberény</v>
      </c>
      <c r="Q11" s="5" t="str">
        <f t="shared" ca="1" si="3"/>
        <v>4:1</v>
      </c>
      <c r="R11" s="5" t="str">
        <f t="shared" ca="1" si="4"/>
        <v>2:2</v>
      </c>
      <c r="S11" s="5" t="str">
        <f t="shared" ca="1" si="5"/>
        <v>4:2</v>
      </c>
      <c r="T11" s="5" t="str">
        <f t="shared" ca="1" si="6"/>
        <v>5:3</v>
      </c>
      <c r="U11" s="5" t="str">
        <f t="shared" ca="1" si="7"/>
        <v>7:1</v>
      </c>
      <c r="V11" s="5" t="str">
        <f t="shared" ca="1" si="8"/>
        <v>3:2</v>
      </c>
      <c r="W11" s="5" t="str">
        <f t="shared" ca="1" si="9"/>
        <v>7:2</v>
      </c>
      <c r="X11" s="5" t="str">
        <f t="shared" ca="1" si="10"/>
        <v>1:5</v>
      </c>
      <c r="Y11" s="5" t="str">
        <f t="shared" ca="1" si="11"/>
        <v>1:3</v>
      </c>
      <c r="Z11" s="5">
        <f t="shared" ca="1" si="12"/>
        <v>-1</v>
      </c>
      <c r="AA11" s="5">
        <f t="shared" ca="1" si="13"/>
        <v>-1</v>
      </c>
      <c r="AB11" s="5">
        <f t="shared" ca="1" si="14"/>
        <v>-1</v>
      </c>
    </row>
    <row r="12" spans="1:28" ht="20.100000000000001" customHeight="1" thickBot="1" x14ac:dyDescent="0.3">
      <c r="A12" s="4" t="str">
        <f>Csapatok!A11</f>
        <v>Haladás</v>
      </c>
      <c r="B12" s="5">
        <f t="shared" ca="1" si="15"/>
        <v>8</v>
      </c>
      <c r="C12" s="5">
        <f t="shared" ca="1" si="15"/>
        <v>2</v>
      </c>
      <c r="D12" s="5">
        <f t="shared" ca="1" si="15"/>
        <v>3</v>
      </c>
      <c r="E12" s="5">
        <f t="shared" ca="1" si="15"/>
        <v>5</v>
      </c>
      <c r="F12" s="5">
        <f t="shared" ca="1" si="15"/>
        <v>2</v>
      </c>
      <c r="G12" s="5">
        <f t="shared" ca="1" si="15"/>
        <v>5</v>
      </c>
      <c r="H12" s="5">
        <f t="shared" ca="1" si="15"/>
        <v>2</v>
      </c>
      <c r="I12" s="5">
        <f t="shared" ca="1" si="15"/>
        <v>5</v>
      </c>
      <c r="J12" s="5">
        <f t="shared" ca="1" si="15"/>
        <v>6</v>
      </c>
      <c r="K12" s="5">
        <f t="shared" ca="1" si="15"/>
        <v>1</v>
      </c>
      <c r="L12" s="5">
        <f t="shared" ca="1" si="15"/>
        <v>-1</v>
      </c>
      <c r="M12" s="5">
        <f t="shared" ca="1" si="15"/>
        <v>5</v>
      </c>
      <c r="P12" s="4" t="str">
        <f t="shared" si="16"/>
        <v>Haladás</v>
      </c>
      <c r="Q12" s="5" t="str">
        <f t="shared" ca="1" si="3"/>
        <v>8:1</v>
      </c>
      <c r="R12" s="5" t="str">
        <f t="shared" ca="1" si="4"/>
        <v>2:8</v>
      </c>
      <c r="S12" s="5" t="str">
        <f t="shared" ca="1" si="5"/>
        <v>3:3</v>
      </c>
      <c r="T12" s="5" t="str">
        <f t="shared" ca="1" si="6"/>
        <v>5:6</v>
      </c>
      <c r="U12" s="5" t="str">
        <f t="shared" ca="1" si="7"/>
        <v>2:4</v>
      </c>
      <c r="V12" s="5" t="str">
        <f t="shared" ca="1" si="8"/>
        <v>5:2</v>
      </c>
      <c r="W12" s="5" t="str">
        <f t="shared" ca="1" si="9"/>
        <v>2:5</v>
      </c>
      <c r="X12" s="5" t="str">
        <f t="shared" ca="1" si="10"/>
        <v>5:3</v>
      </c>
      <c r="Y12" s="5" t="str">
        <f t="shared" ca="1" si="11"/>
        <v>6:8</v>
      </c>
      <c r="Z12" s="5" t="str">
        <f t="shared" ca="1" si="12"/>
        <v>1:6</v>
      </c>
      <c r="AA12" s="5">
        <f t="shared" ca="1" si="13"/>
        <v>-1</v>
      </c>
      <c r="AB12" s="5">
        <f t="shared" ca="1" si="14"/>
        <v>-1</v>
      </c>
    </row>
    <row r="13" spans="1:28" ht="20.100000000000001" customHeight="1" thickBot="1" x14ac:dyDescent="0.3">
      <c r="A13" s="4" t="str">
        <f>Csapatok!A12</f>
        <v>ETO</v>
      </c>
      <c r="B13" s="5">
        <f t="shared" ca="1" si="15"/>
        <v>5</v>
      </c>
      <c r="C13" s="5">
        <f t="shared" ca="1" si="15"/>
        <v>0</v>
      </c>
      <c r="D13" s="5">
        <f t="shared" ca="1" si="15"/>
        <v>5</v>
      </c>
      <c r="E13" s="5">
        <f t="shared" ca="1" si="15"/>
        <v>5</v>
      </c>
      <c r="F13" s="5">
        <f t="shared" ca="1" si="15"/>
        <v>0</v>
      </c>
      <c r="G13" s="5">
        <f t="shared" ca="1" si="15"/>
        <v>3</v>
      </c>
      <c r="H13" s="5">
        <f t="shared" ca="1" si="15"/>
        <v>2</v>
      </c>
      <c r="I13" s="5">
        <f t="shared" ca="1" si="15"/>
        <v>8</v>
      </c>
      <c r="J13" s="5">
        <f t="shared" ca="1" si="15"/>
        <v>5</v>
      </c>
      <c r="K13" s="5">
        <f t="shared" ca="1" si="15"/>
        <v>6</v>
      </c>
      <c r="L13" s="5">
        <f t="shared" ca="1" si="15"/>
        <v>8</v>
      </c>
      <c r="M13" s="5">
        <f t="shared" ca="1" si="15"/>
        <v>-1</v>
      </c>
      <c r="P13" s="4" t="str">
        <f t="shared" si="16"/>
        <v>ETO</v>
      </c>
      <c r="Q13" s="5" t="str">
        <f t="shared" ca="1" si="3"/>
        <v>5:3</v>
      </c>
      <c r="R13" s="5" t="str">
        <f t="shared" ca="1" si="4"/>
        <v>0:1</v>
      </c>
      <c r="S13" s="5" t="str">
        <f t="shared" ca="1" si="5"/>
        <v>5:7</v>
      </c>
      <c r="T13" s="5" t="str">
        <f t="shared" ca="1" si="6"/>
        <v>5:7</v>
      </c>
      <c r="U13" s="5" t="str">
        <f t="shared" ca="1" si="7"/>
        <v>0:1</v>
      </c>
      <c r="V13" s="5" t="str">
        <f t="shared" ca="1" si="8"/>
        <v>3:3</v>
      </c>
      <c r="W13" s="5" t="str">
        <f t="shared" ca="1" si="9"/>
        <v>2:8</v>
      </c>
      <c r="X13" s="5" t="str">
        <f t="shared" ca="1" si="10"/>
        <v>8:3</v>
      </c>
      <c r="Y13" s="5" t="str">
        <f t="shared" ca="1" si="11"/>
        <v>5:5</v>
      </c>
      <c r="Z13" s="5" t="str">
        <f t="shared" ca="1" si="12"/>
        <v>6:0</v>
      </c>
      <c r="AA13" s="5" t="str">
        <f t="shared" ca="1" si="13"/>
        <v>8:5</v>
      </c>
      <c r="AB13" s="5">
        <f t="shared" ca="1" si="14"/>
        <v>-1</v>
      </c>
    </row>
    <row r="39" spans="2:28" ht="15.75" thickBot="1" x14ac:dyDescent="0.3"/>
    <row r="40" spans="2:28" ht="15.75" thickBot="1" x14ac:dyDescent="0.3">
      <c r="B40">
        <f ca="1">SUM(B2:B13)+1</f>
        <v>44</v>
      </c>
      <c r="C40">
        <f t="shared" ref="C40:M40" ca="1" si="17">SUM(C2:C13)+1</f>
        <v>30</v>
      </c>
      <c r="D40">
        <f t="shared" ca="1" si="17"/>
        <v>44</v>
      </c>
      <c r="E40">
        <f t="shared" ca="1" si="17"/>
        <v>48</v>
      </c>
      <c r="F40">
        <f t="shared" ca="1" si="17"/>
        <v>43</v>
      </c>
      <c r="G40">
        <f t="shared" ca="1" si="17"/>
        <v>27</v>
      </c>
      <c r="H40">
        <f t="shared" ca="1" si="17"/>
        <v>44</v>
      </c>
      <c r="I40">
        <f t="shared" ca="1" si="17"/>
        <v>38</v>
      </c>
      <c r="J40">
        <f t="shared" ca="1" si="17"/>
        <v>38</v>
      </c>
      <c r="K40">
        <f t="shared" ca="1" si="17"/>
        <v>28</v>
      </c>
      <c r="L40">
        <f t="shared" ca="1" si="17"/>
        <v>54</v>
      </c>
      <c r="M40">
        <f t="shared" ca="1" si="17"/>
        <v>43</v>
      </c>
      <c r="Q40" s="5" t="str">
        <f ca="1">IF(B2&lt;&gt;-1,IF(B2&gt;INDIRECT(ADDRESS(COLUMN()-15, ROW()-38)), "G", IF(B2=INDIRECT(ADDRESS(COLUMN()-15,ROW()-38)), "D", "V")),"N")</f>
        <v>N</v>
      </c>
      <c r="R40" s="5" t="str">
        <f t="shared" ref="R40:AB40" ca="1" si="18">IF(C2&lt;&gt;-1,IF(C2&gt;INDIRECT(ADDRESS(COLUMN()-15, ROW()-38)), "G", IF(C2=INDIRECT(ADDRESS(COLUMN()-15,ROW()-38)), "D", "V")),"N")</f>
        <v>G</v>
      </c>
      <c r="S40" s="5" t="str">
        <f t="shared" ca="1" si="18"/>
        <v>V</v>
      </c>
      <c r="T40" s="5" t="str">
        <f t="shared" ca="1" si="18"/>
        <v>G</v>
      </c>
      <c r="U40" s="5" t="str">
        <f t="shared" ca="1" si="18"/>
        <v>V</v>
      </c>
      <c r="V40" s="5" t="str">
        <f t="shared" ca="1" si="18"/>
        <v>D</v>
      </c>
      <c r="W40" s="5" t="str">
        <f t="shared" ca="1" si="18"/>
        <v>G</v>
      </c>
      <c r="X40" s="5" t="str">
        <f t="shared" ca="1" si="18"/>
        <v>G</v>
      </c>
      <c r="Y40" s="5" t="str">
        <f t="shared" ca="1" si="18"/>
        <v>V</v>
      </c>
      <c r="Z40" s="5" t="str">
        <f t="shared" ca="1" si="18"/>
        <v>V</v>
      </c>
      <c r="AA40" s="5" t="str">
        <f t="shared" ca="1" si="18"/>
        <v>V</v>
      </c>
      <c r="AB40" s="5" t="str">
        <f t="shared" ca="1" si="18"/>
        <v>V</v>
      </c>
    </row>
    <row r="41" spans="2:28" ht="15.75" thickBot="1" x14ac:dyDescent="0.3">
      <c r="Q41" s="5" t="str">
        <f t="shared" ref="Q41:Q51" ca="1" si="19">IF(B3&lt;&gt;-1,IF(B3&gt;INDIRECT(ADDRESS(COLUMN()-15, ROW()-38)), "G", IF(B3=INDIRECT(ADDRESS(COLUMN()-15,ROW()-38)), "D", "V")),"N")</f>
        <v>V</v>
      </c>
      <c r="R41" s="5" t="str">
        <f t="shared" ref="R41:R51" ca="1" si="20">IF(C3&lt;&gt;-1,IF(C3&gt;INDIRECT(ADDRESS(COLUMN()-15, ROW()-38)), "G", IF(C3=INDIRECT(ADDRESS(COLUMN()-15,ROW()-38)), "D", "V")),"N")</f>
        <v>N</v>
      </c>
      <c r="S41" s="5" t="str">
        <f t="shared" ref="S41:S51" ca="1" si="21">IF(D3&lt;&gt;-1,IF(D3&gt;INDIRECT(ADDRESS(COLUMN()-15, ROW()-38)), "G", IF(D3=INDIRECT(ADDRESS(COLUMN()-15,ROW()-38)), "D", "V")),"N")</f>
        <v>G</v>
      </c>
      <c r="T41" s="5" t="str">
        <f t="shared" ref="T41:T51" ca="1" si="22">IF(E3&lt;&gt;-1,IF(E3&gt;INDIRECT(ADDRESS(COLUMN()-15, ROW()-38)), "G", IF(E3=INDIRECT(ADDRESS(COLUMN()-15,ROW()-38)), "D", "V")),"N")</f>
        <v>G</v>
      </c>
      <c r="U41" s="5" t="str">
        <f t="shared" ref="U41:U51" ca="1" si="23">IF(F3&lt;&gt;-1,IF(F3&gt;INDIRECT(ADDRESS(COLUMN()-15, ROW()-38)), "G", IF(F3=INDIRECT(ADDRESS(COLUMN()-15,ROW()-38)), "D", "V")),"N")</f>
        <v>G</v>
      </c>
      <c r="V41" s="5" t="str">
        <f t="shared" ref="V41:V51" ca="1" si="24">IF(G3&lt;&gt;-1,IF(G3&gt;INDIRECT(ADDRESS(COLUMN()-15, ROW()-38)), "G", IF(G3=INDIRECT(ADDRESS(COLUMN()-15,ROW()-38)), "D", "V")),"N")</f>
        <v>V</v>
      </c>
      <c r="W41" s="5" t="str">
        <f t="shared" ref="W41:W51" ca="1" si="25">IF(H3&lt;&gt;-1,IF(H3&gt;INDIRECT(ADDRESS(COLUMN()-15, ROW()-38)), "G", IF(H3=INDIRECT(ADDRESS(COLUMN()-15,ROW()-38)), "D", "V")),"N")</f>
        <v>D</v>
      </c>
      <c r="X41" s="5" t="str">
        <f t="shared" ref="X41:X51" ca="1" si="26">IF(I3&lt;&gt;-1,IF(I3&gt;INDIRECT(ADDRESS(COLUMN()-15, ROW()-38)), "G", IF(I3=INDIRECT(ADDRESS(COLUMN()-15,ROW()-38)), "D", "V")),"N")</f>
        <v>G</v>
      </c>
      <c r="Y41" s="5" t="str">
        <f t="shared" ref="Y41:Y51" ca="1" si="27">IF(J3&lt;&gt;-1,IF(J3&gt;INDIRECT(ADDRESS(COLUMN()-15, ROW()-38)), "G", IF(J3=INDIRECT(ADDRESS(COLUMN()-15,ROW()-38)), "D", "V")),"N")</f>
        <v>V</v>
      </c>
      <c r="Z41" s="5" t="str">
        <f t="shared" ref="Z41:Z51" ca="1" si="28">IF(K3&lt;&gt;-1,IF(K3&gt;INDIRECT(ADDRESS(COLUMN()-15, ROW()-38)), "G", IF(K3=INDIRECT(ADDRESS(COLUMN()-15,ROW()-38)), "D", "V")),"N")</f>
        <v>D</v>
      </c>
      <c r="AA41" s="5" t="str">
        <f t="shared" ref="AA41:AA51" ca="1" si="29">IF(L3&lt;&gt;-1,IF(L3&gt;INDIRECT(ADDRESS(COLUMN()-15, ROW()-38)), "G", IF(L3=INDIRECT(ADDRESS(COLUMN()-15,ROW()-38)), "D", "V")),"N")</f>
        <v>G</v>
      </c>
      <c r="AB41" s="5" t="str">
        <f t="shared" ref="AB41:AB51" ca="1" si="30">IF(M3&lt;&gt;-1,IF(M3&gt;INDIRECT(ADDRESS(COLUMN()-15, ROW()-38)), "G", IF(M3=INDIRECT(ADDRESS(COLUMN()-15,ROW()-38)), "D", "V")),"N")</f>
        <v>G</v>
      </c>
    </row>
    <row r="42" spans="2:28" ht="15.75" thickBot="1" x14ac:dyDescent="0.3">
      <c r="Q42" s="5" t="str">
        <f t="shared" ca="1" si="19"/>
        <v>G</v>
      </c>
      <c r="R42" s="5" t="str">
        <f t="shared" ca="1" si="20"/>
        <v>V</v>
      </c>
      <c r="S42" s="5" t="str">
        <f t="shared" ca="1" si="21"/>
        <v>N</v>
      </c>
      <c r="T42" s="5" t="str">
        <f t="shared" ca="1" si="22"/>
        <v>V</v>
      </c>
      <c r="U42" s="5" t="str">
        <f t="shared" ca="1" si="23"/>
        <v>V</v>
      </c>
      <c r="V42" s="5" t="str">
        <f t="shared" ca="1" si="24"/>
        <v>D</v>
      </c>
      <c r="W42" s="5" t="str">
        <f t="shared" ca="1" si="25"/>
        <v>V</v>
      </c>
      <c r="X42" s="5" t="str">
        <f t="shared" ca="1" si="26"/>
        <v>V</v>
      </c>
      <c r="Y42" s="5" t="str">
        <f t="shared" ca="1" si="27"/>
        <v>D</v>
      </c>
      <c r="Z42" s="5" t="str">
        <f t="shared" ca="1" si="28"/>
        <v>V</v>
      </c>
      <c r="AA42" s="5" t="str">
        <f t="shared" ca="1" si="29"/>
        <v>D</v>
      </c>
      <c r="AB42" s="5" t="str">
        <f t="shared" ca="1" si="30"/>
        <v>G</v>
      </c>
    </row>
    <row r="43" spans="2:28" ht="15.75" thickBot="1" x14ac:dyDescent="0.3">
      <c r="Q43" s="5" t="str">
        <f t="shared" ca="1" si="19"/>
        <v>V</v>
      </c>
      <c r="R43" s="5" t="str">
        <f t="shared" ca="1" si="20"/>
        <v>V</v>
      </c>
      <c r="S43" s="5" t="str">
        <f t="shared" ca="1" si="21"/>
        <v>G</v>
      </c>
      <c r="T43" s="5" t="str">
        <f t="shared" ca="1" si="22"/>
        <v>N</v>
      </c>
      <c r="U43" s="5" t="str">
        <f t="shared" ca="1" si="23"/>
        <v>G</v>
      </c>
      <c r="V43" s="5" t="str">
        <f t="shared" ca="1" si="24"/>
        <v>D</v>
      </c>
      <c r="W43" s="5" t="str">
        <f t="shared" ca="1" si="25"/>
        <v>G</v>
      </c>
      <c r="X43" s="5" t="str">
        <f t="shared" ca="1" si="26"/>
        <v>V</v>
      </c>
      <c r="Y43" s="5" t="str">
        <f t="shared" ca="1" si="27"/>
        <v>V</v>
      </c>
      <c r="Z43" s="5" t="str">
        <f t="shared" ca="1" si="28"/>
        <v>V</v>
      </c>
      <c r="AA43" s="5" t="str">
        <f t="shared" ca="1" si="29"/>
        <v>G</v>
      </c>
      <c r="AB43" s="5" t="str">
        <f t="shared" ca="1" si="30"/>
        <v>G</v>
      </c>
    </row>
    <row r="44" spans="2:28" ht="15.75" thickBot="1" x14ac:dyDescent="0.3">
      <c r="Q44" s="5" t="str">
        <f t="shared" ca="1" si="19"/>
        <v>G</v>
      </c>
      <c r="R44" s="5" t="str">
        <f t="shared" ca="1" si="20"/>
        <v>V</v>
      </c>
      <c r="S44" s="5" t="str">
        <f t="shared" ca="1" si="21"/>
        <v>G</v>
      </c>
      <c r="T44" s="5" t="str">
        <f t="shared" ca="1" si="22"/>
        <v>V</v>
      </c>
      <c r="U44" s="5" t="str">
        <f t="shared" ca="1" si="23"/>
        <v>N</v>
      </c>
      <c r="V44" s="5" t="str">
        <f t="shared" ca="1" si="24"/>
        <v>D</v>
      </c>
      <c r="W44" s="5" t="str">
        <f t="shared" ca="1" si="25"/>
        <v>G</v>
      </c>
      <c r="X44" s="5" t="str">
        <f t="shared" ca="1" si="26"/>
        <v>V</v>
      </c>
      <c r="Y44" s="5" t="str">
        <f t="shared" ca="1" si="27"/>
        <v>V</v>
      </c>
      <c r="Z44" s="5" t="str">
        <f t="shared" ca="1" si="28"/>
        <v>V</v>
      </c>
      <c r="AA44" s="5" t="str">
        <f t="shared" ca="1" si="29"/>
        <v>G</v>
      </c>
      <c r="AB44" s="5" t="str">
        <f t="shared" ca="1" si="30"/>
        <v>G</v>
      </c>
    </row>
    <row r="45" spans="2:28" ht="15.75" thickBot="1" x14ac:dyDescent="0.3">
      <c r="Q45" s="5" t="str">
        <f t="shared" ca="1" si="19"/>
        <v>D</v>
      </c>
      <c r="R45" s="5" t="str">
        <f t="shared" ca="1" si="20"/>
        <v>G</v>
      </c>
      <c r="S45" s="5" t="str">
        <f t="shared" ca="1" si="21"/>
        <v>D</v>
      </c>
      <c r="T45" s="5" t="str">
        <f t="shared" ca="1" si="22"/>
        <v>D</v>
      </c>
      <c r="U45" s="5" t="str">
        <f t="shared" ca="1" si="23"/>
        <v>D</v>
      </c>
      <c r="V45" s="5" t="str">
        <f t="shared" ca="1" si="24"/>
        <v>N</v>
      </c>
      <c r="W45" s="5" t="str">
        <f t="shared" ca="1" si="25"/>
        <v>V</v>
      </c>
      <c r="X45" s="5" t="str">
        <f t="shared" ca="1" si="26"/>
        <v>G</v>
      </c>
      <c r="Y45" s="5" t="str">
        <f t="shared" ca="1" si="27"/>
        <v>G</v>
      </c>
      <c r="Z45" s="5" t="str">
        <f t="shared" ca="1" si="28"/>
        <v>V</v>
      </c>
      <c r="AA45" s="5" t="str">
        <f t="shared" ca="1" si="29"/>
        <v>V</v>
      </c>
      <c r="AB45" s="5" t="str">
        <f t="shared" ca="1" si="30"/>
        <v>D</v>
      </c>
    </row>
    <row r="46" spans="2:28" ht="15.75" thickBot="1" x14ac:dyDescent="0.3">
      <c r="Q46" s="5" t="str">
        <f t="shared" ca="1" si="19"/>
        <v>V</v>
      </c>
      <c r="R46" s="5" t="str">
        <f t="shared" ca="1" si="20"/>
        <v>D</v>
      </c>
      <c r="S46" s="5" t="str">
        <f t="shared" ca="1" si="21"/>
        <v>G</v>
      </c>
      <c r="T46" s="5" t="str">
        <f t="shared" ca="1" si="22"/>
        <v>V</v>
      </c>
      <c r="U46" s="5" t="str">
        <f t="shared" ca="1" si="23"/>
        <v>V</v>
      </c>
      <c r="V46" s="5" t="str">
        <f t="shared" ca="1" si="24"/>
        <v>G</v>
      </c>
      <c r="W46" s="5" t="str">
        <f t="shared" ca="1" si="25"/>
        <v>N</v>
      </c>
      <c r="X46" s="5" t="str">
        <f t="shared" ca="1" si="26"/>
        <v>V</v>
      </c>
      <c r="Y46" s="5" t="str">
        <f t="shared" ca="1" si="27"/>
        <v>G</v>
      </c>
      <c r="Z46" s="5" t="str">
        <f t="shared" ca="1" si="28"/>
        <v>V</v>
      </c>
      <c r="AA46" s="5" t="str">
        <f t="shared" ca="1" si="29"/>
        <v>G</v>
      </c>
      <c r="AB46" s="5" t="str">
        <f t="shared" ca="1" si="30"/>
        <v>G</v>
      </c>
    </row>
    <row r="47" spans="2:28" ht="15.75" thickBot="1" x14ac:dyDescent="0.3">
      <c r="Q47" s="5" t="str">
        <f t="shared" ca="1" si="19"/>
        <v>V</v>
      </c>
      <c r="R47" s="5" t="str">
        <f t="shared" ca="1" si="20"/>
        <v>V</v>
      </c>
      <c r="S47" s="5" t="str">
        <f t="shared" ca="1" si="21"/>
        <v>G</v>
      </c>
      <c r="T47" s="5" t="str">
        <f t="shared" ca="1" si="22"/>
        <v>G</v>
      </c>
      <c r="U47" s="5" t="str">
        <f t="shared" ca="1" si="23"/>
        <v>G</v>
      </c>
      <c r="V47" s="5" t="str">
        <f t="shared" ca="1" si="24"/>
        <v>V</v>
      </c>
      <c r="W47" s="5" t="str">
        <f t="shared" ca="1" si="25"/>
        <v>G</v>
      </c>
      <c r="X47" s="5" t="str">
        <f t="shared" ca="1" si="26"/>
        <v>N</v>
      </c>
      <c r="Y47" s="5" t="str">
        <f t="shared" ca="1" si="27"/>
        <v>V</v>
      </c>
      <c r="Z47" s="5" t="str">
        <f t="shared" ca="1" si="28"/>
        <v>G</v>
      </c>
      <c r="AA47" s="5" t="str">
        <f t="shared" ca="1" si="29"/>
        <v>V</v>
      </c>
      <c r="AB47" s="5" t="str">
        <f t="shared" ca="1" si="30"/>
        <v>V</v>
      </c>
    </row>
    <row r="48" spans="2:28" ht="15.75" thickBot="1" x14ac:dyDescent="0.3">
      <c r="Q48" s="5" t="str">
        <f t="shared" ca="1" si="19"/>
        <v>G</v>
      </c>
      <c r="R48" s="5" t="str">
        <f t="shared" ca="1" si="20"/>
        <v>G</v>
      </c>
      <c r="S48" s="5" t="str">
        <f t="shared" ca="1" si="21"/>
        <v>D</v>
      </c>
      <c r="T48" s="5" t="str">
        <f t="shared" ca="1" si="22"/>
        <v>G</v>
      </c>
      <c r="U48" s="5" t="str">
        <f t="shared" ca="1" si="23"/>
        <v>G</v>
      </c>
      <c r="V48" s="5" t="str">
        <f t="shared" ca="1" si="24"/>
        <v>V</v>
      </c>
      <c r="W48" s="5" t="str">
        <f t="shared" ca="1" si="25"/>
        <v>V</v>
      </c>
      <c r="X48" s="5" t="str">
        <f t="shared" ca="1" si="26"/>
        <v>G</v>
      </c>
      <c r="Y48" s="5" t="str">
        <f t="shared" ca="1" si="27"/>
        <v>N</v>
      </c>
      <c r="Z48" s="5" t="str">
        <f t="shared" ca="1" si="28"/>
        <v>G</v>
      </c>
      <c r="AA48" s="5" t="str">
        <f t="shared" ca="1" si="29"/>
        <v>G</v>
      </c>
      <c r="AB48" s="5" t="str">
        <f t="shared" ca="1" si="30"/>
        <v>D</v>
      </c>
    </row>
    <row r="49" spans="17:28" ht="15.75" thickBot="1" x14ac:dyDescent="0.3">
      <c r="Q49" s="5" t="str">
        <f t="shared" ca="1" si="19"/>
        <v>G</v>
      </c>
      <c r="R49" s="5" t="str">
        <f t="shared" ca="1" si="20"/>
        <v>D</v>
      </c>
      <c r="S49" s="5" t="str">
        <f t="shared" ca="1" si="21"/>
        <v>G</v>
      </c>
      <c r="T49" s="5" t="str">
        <f t="shared" ca="1" si="22"/>
        <v>G</v>
      </c>
      <c r="U49" s="5" t="str">
        <f t="shared" ca="1" si="23"/>
        <v>G</v>
      </c>
      <c r="V49" s="5" t="str">
        <f t="shared" ca="1" si="24"/>
        <v>G</v>
      </c>
      <c r="W49" s="5" t="str">
        <f t="shared" ca="1" si="25"/>
        <v>G</v>
      </c>
      <c r="X49" s="5" t="str">
        <f t="shared" ca="1" si="26"/>
        <v>V</v>
      </c>
      <c r="Y49" s="5" t="str">
        <f t="shared" ca="1" si="27"/>
        <v>V</v>
      </c>
      <c r="Z49" s="5" t="str">
        <f t="shared" ca="1" si="28"/>
        <v>N</v>
      </c>
      <c r="AA49" s="5" t="str">
        <f t="shared" ca="1" si="29"/>
        <v>G</v>
      </c>
      <c r="AB49" s="5" t="str">
        <f t="shared" ca="1" si="30"/>
        <v>V</v>
      </c>
    </row>
    <row r="50" spans="17:28" ht="15.75" thickBot="1" x14ac:dyDescent="0.3">
      <c r="Q50" s="5" t="str">
        <f t="shared" ca="1" si="19"/>
        <v>G</v>
      </c>
      <c r="R50" s="5" t="str">
        <f t="shared" ca="1" si="20"/>
        <v>V</v>
      </c>
      <c r="S50" s="5" t="str">
        <f t="shared" ca="1" si="21"/>
        <v>D</v>
      </c>
      <c r="T50" s="5" t="str">
        <f t="shared" ca="1" si="22"/>
        <v>V</v>
      </c>
      <c r="U50" s="5" t="str">
        <f t="shared" ca="1" si="23"/>
        <v>V</v>
      </c>
      <c r="V50" s="5" t="str">
        <f t="shared" ca="1" si="24"/>
        <v>G</v>
      </c>
      <c r="W50" s="5" t="str">
        <f t="shared" ca="1" si="25"/>
        <v>V</v>
      </c>
      <c r="X50" s="5" t="str">
        <f t="shared" ca="1" si="26"/>
        <v>G</v>
      </c>
      <c r="Y50" s="5" t="str">
        <f t="shared" ca="1" si="27"/>
        <v>V</v>
      </c>
      <c r="Z50" s="5" t="str">
        <f t="shared" ca="1" si="28"/>
        <v>V</v>
      </c>
      <c r="AA50" s="5" t="str">
        <f t="shared" ca="1" si="29"/>
        <v>N</v>
      </c>
      <c r="AB50" s="5" t="str">
        <f t="shared" ca="1" si="30"/>
        <v>V</v>
      </c>
    </row>
    <row r="51" spans="17:28" ht="15.75" thickBot="1" x14ac:dyDescent="0.3">
      <c r="Q51" s="5" t="str">
        <f t="shared" ca="1" si="19"/>
        <v>G</v>
      </c>
      <c r="R51" s="5" t="str">
        <f t="shared" ca="1" si="20"/>
        <v>V</v>
      </c>
      <c r="S51" s="5" t="str">
        <f t="shared" ca="1" si="21"/>
        <v>V</v>
      </c>
      <c r="T51" s="5" t="str">
        <f t="shared" ca="1" si="22"/>
        <v>V</v>
      </c>
      <c r="U51" s="5" t="str">
        <f t="shared" ca="1" si="23"/>
        <v>V</v>
      </c>
      <c r="V51" s="5" t="str">
        <f t="shared" ca="1" si="24"/>
        <v>D</v>
      </c>
      <c r="W51" s="5" t="str">
        <f t="shared" ca="1" si="25"/>
        <v>V</v>
      </c>
      <c r="X51" s="5" t="str">
        <f t="shared" ca="1" si="26"/>
        <v>G</v>
      </c>
      <c r="Y51" s="5" t="str">
        <f t="shared" ca="1" si="27"/>
        <v>D</v>
      </c>
      <c r="Z51" s="5" t="str">
        <f t="shared" ca="1" si="28"/>
        <v>G</v>
      </c>
      <c r="AA51" s="5" t="str">
        <f t="shared" ca="1" si="29"/>
        <v>G</v>
      </c>
      <c r="AB51" s="5" t="str">
        <f t="shared" ca="1" si="30"/>
        <v>N</v>
      </c>
    </row>
  </sheetData>
  <conditionalFormatting sqref="B2:B13 D2:M13">
    <cfRule type="cellIs" dxfId="4" priority="7" operator="equal">
      <formula>-1</formula>
    </cfRule>
  </conditionalFormatting>
  <conditionalFormatting sqref="C2:C13">
    <cfRule type="cellIs" dxfId="3" priority="5" operator="equal">
      <formula>-1</formula>
    </cfRule>
  </conditionalFormatting>
  <conditionalFormatting sqref="Q2:Q13 S2:AB13">
    <cfRule type="cellIs" dxfId="2" priority="4" operator="equal">
      <formula>-1</formula>
    </cfRule>
  </conditionalFormatting>
  <conditionalFormatting sqref="R2:R13">
    <cfRule type="cellIs" dxfId="1" priority="3" operator="equal">
      <formula>-1</formula>
    </cfRule>
  </conditionalFormatting>
  <conditionalFormatting sqref="Q40:AB51">
    <cfRule type="cellIs" dxfId="0" priority="2" operator="equal">
      <formula>-1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L12" sqref="L12"/>
    </sheetView>
  </sheetViews>
  <sheetFormatPr defaultRowHeight="15" x14ac:dyDescent="0.25"/>
  <cols>
    <col min="1" max="1" width="11.7109375" style="6" bestFit="1" customWidth="1"/>
    <col min="2" max="3" width="12.140625" style="6" bestFit="1" customWidth="1"/>
    <col min="4" max="4" width="13.28515625" style="6" bestFit="1" customWidth="1"/>
    <col min="5" max="5" width="10.85546875" bestFit="1" customWidth="1"/>
    <col min="6" max="6" width="10.42578125" bestFit="1" customWidth="1"/>
    <col min="7" max="7" width="12.140625" bestFit="1" customWidth="1"/>
    <col min="8" max="8" width="9.5703125" bestFit="1" customWidth="1"/>
  </cols>
  <sheetData>
    <row r="1" spans="1:11" s="7" customFormat="1" x14ac:dyDescent="0.25">
      <c r="A1" s="1"/>
      <c r="B1" s="1" t="s">
        <v>13</v>
      </c>
      <c r="C1" s="1" t="s">
        <v>14</v>
      </c>
      <c r="D1" s="1" t="s">
        <v>12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</row>
    <row r="2" spans="1:11" x14ac:dyDescent="0.25">
      <c r="A2" s="1" t="str">
        <f>Csapatok!A1</f>
        <v>Videoton</v>
      </c>
      <c r="B2" s="6">
        <f ca="1">SUM(Körmérkőzés!B2:M2)+1</f>
        <v>36</v>
      </c>
      <c r="C2" s="6">
        <f ca="1">INDIRECT(ADDRESS(40, ROW(),,,"Körmérkőzés"))</f>
        <v>44</v>
      </c>
      <c r="D2" s="6">
        <f ca="1">B2-C2</f>
        <v>-8</v>
      </c>
      <c r="E2" s="6">
        <f ca="1">COUNTIF(Körmérkőzés!Q40:AB40, "G")</f>
        <v>4</v>
      </c>
      <c r="F2" s="6">
        <f ca="1">COUNTIF(Körmérkőzés!R40:AC40, "V")</f>
        <v>6</v>
      </c>
      <c r="G2" s="6">
        <f ca="1">COUNTIF(Körmérkőzés!S40:AD40, "D")</f>
        <v>1</v>
      </c>
      <c r="H2" s="6">
        <f ca="1">2*E2+G2</f>
        <v>9</v>
      </c>
      <c r="I2">
        <f ca="1">RANK(K2,$K$2:$K$13,0)</f>
        <v>10</v>
      </c>
      <c r="K2">
        <f ca="1">H2+D2/1000+B2/10000</f>
        <v>8.9956000000000014</v>
      </c>
    </row>
    <row r="3" spans="1:11" x14ac:dyDescent="0.25">
      <c r="A3" s="1" t="str">
        <f>Csapatok!A2</f>
        <v>DVTK</v>
      </c>
      <c r="B3" s="6">
        <f ca="1">SUM(Körmérkőzés!B3:M3)+1</f>
        <v>32</v>
      </c>
      <c r="C3" s="6">
        <f t="shared" ref="C3:C13" ca="1" si="0">INDIRECT(ADDRESS(40, ROW(),,,"Körmérkőzés"))</f>
        <v>30</v>
      </c>
      <c r="D3" s="6">
        <f t="shared" ref="D3:D13" ca="1" si="1">B3-C3</f>
        <v>2</v>
      </c>
      <c r="E3" s="6">
        <f ca="1">COUNTIF(Körmérkőzés!Q41:AB41, "G")</f>
        <v>6</v>
      </c>
      <c r="F3" s="6">
        <f ca="1">COUNTIF(Körmérkőzés!R41:AC41, "V")</f>
        <v>2</v>
      </c>
      <c r="G3" s="6">
        <f ca="1">COUNTIF(Körmérkőzés!S41:AD41, "D")</f>
        <v>2</v>
      </c>
      <c r="H3" s="6">
        <f t="shared" ref="H3:H13" ca="1" si="2">2*E3+G3</f>
        <v>14</v>
      </c>
      <c r="I3">
        <f t="shared" ref="I3:I13" ca="1" si="3">RANK(K3,$K$2:$K$13,0)</f>
        <v>3</v>
      </c>
      <c r="K3">
        <f t="shared" ref="K3:K13" ca="1" si="4">H3+D3/1000+B3/10000</f>
        <v>14.0052</v>
      </c>
    </row>
    <row r="4" spans="1:11" x14ac:dyDescent="0.25">
      <c r="A4" s="1" t="str">
        <f>Csapatok!A3</f>
        <v>Honvéd</v>
      </c>
      <c r="B4" s="6">
        <f ca="1">SUM(Körmérkőzés!B4:M4)+1</f>
        <v>32</v>
      </c>
      <c r="C4" s="6">
        <f t="shared" ca="1" si="0"/>
        <v>44</v>
      </c>
      <c r="D4" s="6">
        <f t="shared" ca="1" si="1"/>
        <v>-12</v>
      </c>
      <c r="E4" s="6">
        <f ca="1">COUNTIF(Körmérkőzés!Q42:AB42, "G")</f>
        <v>2</v>
      </c>
      <c r="F4" s="6">
        <f ca="1">COUNTIF(Körmérkőzés!R42:AC42, "V")</f>
        <v>6</v>
      </c>
      <c r="G4" s="6">
        <f ca="1">COUNTIF(Körmérkőzés!S42:AD42, "D")</f>
        <v>3</v>
      </c>
      <c r="H4" s="6">
        <f t="shared" ca="1" si="2"/>
        <v>7</v>
      </c>
      <c r="I4">
        <f t="shared" ca="1" si="3"/>
        <v>12</v>
      </c>
      <c r="K4">
        <f t="shared" ca="1" si="4"/>
        <v>6.9912000000000001</v>
      </c>
    </row>
    <row r="5" spans="1:11" x14ac:dyDescent="0.25">
      <c r="A5" s="1" t="str">
        <f>Csapatok!A4</f>
        <v>Újpest</v>
      </c>
      <c r="B5" s="6">
        <f ca="1">SUM(Körmérkőzés!B5:M5)+1</f>
        <v>44</v>
      </c>
      <c r="C5" s="6">
        <f t="shared" ca="1" si="0"/>
        <v>48</v>
      </c>
      <c r="D5" s="6">
        <f t="shared" ca="1" si="1"/>
        <v>-4</v>
      </c>
      <c r="E5" s="6">
        <f ca="1">COUNTIF(Körmérkőzés!Q43:AB43, "G")</f>
        <v>5</v>
      </c>
      <c r="F5" s="6">
        <f ca="1">COUNTIF(Körmérkőzés!R43:AC43, "V")</f>
        <v>4</v>
      </c>
      <c r="G5" s="6">
        <f ca="1">COUNTIF(Körmérkőzés!S43:AD43, "D")</f>
        <v>1</v>
      </c>
      <c r="H5" s="6">
        <f t="shared" ca="1" si="2"/>
        <v>11</v>
      </c>
      <c r="I5">
        <f t="shared" ca="1" si="3"/>
        <v>4</v>
      </c>
      <c r="K5">
        <f t="shared" ca="1" si="4"/>
        <v>11.000400000000001</v>
      </c>
    </row>
    <row r="6" spans="1:11" x14ac:dyDescent="0.25">
      <c r="A6" s="1" t="str">
        <f>Csapatok!A5</f>
        <v>DVSC</v>
      </c>
      <c r="B6" s="6">
        <f ca="1">SUM(Körmérkőzés!B6:M6)+1</f>
        <v>30</v>
      </c>
      <c r="C6" s="6">
        <f t="shared" ca="1" si="0"/>
        <v>43</v>
      </c>
      <c r="D6" s="6">
        <f t="shared" ca="1" si="1"/>
        <v>-13</v>
      </c>
      <c r="E6" s="6">
        <f ca="1">COUNTIF(Körmérkőzés!Q44:AB44, "G")</f>
        <v>5</v>
      </c>
      <c r="F6" s="6">
        <f ca="1">COUNTIF(Körmérkőzés!R44:AC44, "V")</f>
        <v>5</v>
      </c>
      <c r="G6" s="6">
        <f ca="1">COUNTIF(Körmérkőzés!S44:AD44, "D")</f>
        <v>1</v>
      </c>
      <c r="H6" s="6">
        <f t="shared" ca="1" si="2"/>
        <v>11</v>
      </c>
      <c r="I6">
        <f t="shared" ca="1" si="3"/>
        <v>5</v>
      </c>
      <c r="K6">
        <f t="shared" ca="1" si="4"/>
        <v>10.99</v>
      </c>
    </row>
    <row r="7" spans="1:11" x14ac:dyDescent="0.25">
      <c r="A7" s="1" t="str">
        <f>Csapatok!A6</f>
        <v>Ferencváros</v>
      </c>
      <c r="B7" s="6">
        <f ca="1">SUM(Körmérkőzés!B7:M7)+1</f>
        <v>34</v>
      </c>
      <c r="C7" s="6">
        <f t="shared" ca="1" si="0"/>
        <v>27</v>
      </c>
      <c r="D7" s="6">
        <f t="shared" ca="1" si="1"/>
        <v>7</v>
      </c>
      <c r="E7" s="6">
        <f ca="1">COUNTIF(Körmérkőzés!Q45:AB45, "G")</f>
        <v>3</v>
      </c>
      <c r="F7" s="6">
        <f ca="1">COUNTIF(Körmérkőzés!R45:AC45, "V")</f>
        <v>3</v>
      </c>
      <c r="G7" s="6">
        <f ca="1">COUNTIF(Körmérkőzés!S45:AD45, "D")</f>
        <v>4</v>
      </c>
      <c r="H7" s="6">
        <f t="shared" ca="1" si="2"/>
        <v>10</v>
      </c>
      <c r="I7">
        <f t="shared" ca="1" si="3"/>
        <v>6</v>
      </c>
      <c r="K7">
        <f t="shared" ca="1" si="4"/>
        <v>10.010399999999999</v>
      </c>
    </row>
    <row r="8" spans="1:11" x14ac:dyDescent="0.25">
      <c r="A8" s="1" t="str">
        <f>Csapatok!A7</f>
        <v>Vasas</v>
      </c>
      <c r="B8" s="6">
        <f ca="1">SUM(Körmérkőzés!B8:M8)+1</f>
        <v>47</v>
      </c>
      <c r="C8" s="6">
        <f t="shared" ca="1" si="0"/>
        <v>44</v>
      </c>
      <c r="D8" s="6">
        <f t="shared" ca="1" si="1"/>
        <v>3</v>
      </c>
      <c r="E8" s="6">
        <f ca="1">COUNTIF(Körmérkőzés!Q46:AB46, "G")</f>
        <v>5</v>
      </c>
      <c r="F8" s="6">
        <f ca="1">COUNTIF(Körmérkőzés!R46:AC46, "V")</f>
        <v>4</v>
      </c>
      <c r="G8" s="6">
        <f ca="1">COUNTIF(Körmérkőzés!S46:AD46, "D")</f>
        <v>0</v>
      </c>
      <c r="H8" s="6">
        <f t="shared" ca="1" si="2"/>
        <v>10</v>
      </c>
      <c r="I8">
        <f t="shared" ca="1" si="3"/>
        <v>8</v>
      </c>
      <c r="K8">
        <f t="shared" ca="1" si="4"/>
        <v>10.0077</v>
      </c>
    </row>
    <row r="9" spans="1:11" x14ac:dyDescent="0.25">
      <c r="A9" s="1" t="str">
        <f>Csapatok!A8</f>
        <v>Felcsút</v>
      </c>
      <c r="B9" s="6">
        <f ca="1">SUM(Körmérkőzés!B9:M9)+1</f>
        <v>36</v>
      </c>
      <c r="C9" s="6">
        <f t="shared" ca="1" si="0"/>
        <v>38</v>
      </c>
      <c r="D9" s="6">
        <f t="shared" ca="1" si="1"/>
        <v>-2</v>
      </c>
      <c r="E9" s="6">
        <f ca="1">COUNTIF(Körmérkőzés!Q47:AB47, "G")</f>
        <v>5</v>
      </c>
      <c r="F9" s="6">
        <f ca="1">COUNTIF(Körmérkőzés!R47:AC47, "V")</f>
        <v>5</v>
      </c>
      <c r="G9" s="6">
        <f ca="1">COUNTIF(Körmérkőzés!S47:AD47, "D")</f>
        <v>0</v>
      </c>
      <c r="H9" s="6">
        <f t="shared" ca="1" si="2"/>
        <v>10</v>
      </c>
      <c r="I9">
        <f t="shared" ca="1" si="3"/>
        <v>9</v>
      </c>
      <c r="K9">
        <f t="shared" ca="1" si="4"/>
        <v>10.0016</v>
      </c>
    </row>
    <row r="10" spans="1:11" x14ac:dyDescent="0.25">
      <c r="A10" s="1" t="str">
        <f>Csapatok!A9</f>
        <v>Paks</v>
      </c>
      <c r="B10" s="6">
        <f ca="1">SUM(Körmérkőzés!B10:M10)+1</f>
        <v>59</v>
      </c>
      <c r="C10" s="6">
        <f t="shared" ca="1" si="0"/>
        <v>38</v>
      </c>
      <c r="D10" s="6">
        <f t="shared" ca="1" si="1"/>
        <v>21</v>
      </c>
      <c r="E10" s="6">
        <f ca="1">COUNTIF(Körmérkőzés!Q48:AB48, "G")</f>
        <v>7</v>
      </c>
      <c r="F10" s="6">
        <f ca="1">COUNTIF(Körmérkőzés!R48:AC48, "V")</f>
        <v>2</v>
      </c>
      <c r="G10" s="6">
        <f ca="1">COUNTIF(Körmérkőzés!S48:AD48, "D")</f>
        <v>2</v>
      </c>
      <c r="H10" s="6">
        <f t="shared" ca="1" si="2"/>
        <v>16</v>
      </c>
      <c r="I10">
        <f t="shared" ca="1" si="3"/>
        <v>1</v>
      </c>
      <c r="K10">
        <f t="shared" ca="1" si="4"/>
        <v>16.026900000000001</v>
      </c>
    </row>
    <row r="11" spans="1:11" x14ac:dyDescent="0.25">
      <c r="A11" s="1" t="str">
        <f>Csapatok!A10</f>
        <v>Jászberény</v>
      </c>
      <c r="B11" s="6">
        <f ca="1">SUM(Körmérkőzés!B11:M11)+1</f>
        <v>40</v>
      </c>
      <c r="C11" s="6">
        <f t="shared" ca="1" si="0"/>
        <v>28</v>
      </c>
      <c r="D11" s="6">
        <f t="shared" ca="1" si="1"/>
        <v>12</v>
      </c>
      <c r="E11" s="6">
        <f ca="1">COUNTIF(Körmérkőzés!Q49:AB49, "G")</f>
        <v>7</v>
      </c>
      <c r="F11" s="6">
        <f ca="1">COUNTIF(Körmérkőzés!R49:AC49, "V")</f>
        <v>3</v>
      </c>
      <c r="G11" s="6">
        <f ca="1">COUNTIF(Körmérkőzés!S49:AD49, "D")</f>
        <v>0</v>
      </c>
      <c r="H11" s="6">
        <f t="shared" ca="1" si="2"/>
        <v>14</v>
      </c>
      <c r="I11">
        <f t="shared" ca="1" si="3"/>
        <v>2</v>
      </c>
      <c r="K11">
        <f t="shared" ca="1" si="4"/>
        <v>14.016</v>
      </c>
    </row>
    <row r="12" spans="1:11" x14ac:dyDescent="0.25">
      <c r="A12" s="1" t="str">
        <f>Csapatok!A11</f>
        <v>Haladás</v>
      </c>
      <c r="B12" s="6">
        <f ca="1">SUM(Körmérkőzés!B12:M12)+1</f>
        <v>44</v>
      </c>
      <c r="C12" s="6">
        <f t="shared" ca="1" si="0"/>
        <v>54</v>
      </c>
      <c r="D12" s="6">
        <f t="shared" ca="1" si="1"/>
        <v>-10</v>
      </c>
      <c r="E12" s="6">
        <f ca="1">COUNTIF(Körmérkőzés!Q50:AB50, "G")</f>
        <v>3</v>
      </c>
      <c r="F12" s="6">
        <f ca="1">COUNTIF(Körmérkőzés!R50:AC50, "V")</f>
        <v>7</v>
      </c>
      <c r="G12" s="6">
        <f ca="1">COUNTIF(Körmérkőzés!S50:AD50, "D")</f>
        <v>1</v>
      </c>
      <c r="H12" s="6">
        <f t="shared" ca="1" si="2"/>
        <v>7</v>
      </c>
      <c r="I12">
        <f t="shared" ca="1" si="3"/>
        <v>11</v>
      </c>
      <c r="K12">
        <f t="shared" ca="1" si="4"/>
        <v>6.9944000000000006</v>
      </c>
    </row>
    <row r="13" spans="1:11" x14ac:dyDescent="0.25">
      <c r="A13" s="1" t="str">
        <f>Csapatok!A12</f>
        <v>ETO</v>
      </c>
      <c r="B13" s="6">
        <f ca="1">SUM(Körmérkőzés!B13:M13)+1</f>
        <v>47</v>
      </c>
      <c r="C13" s="6">
        <f t="shared" ca="1" si="0"/>
        <v>43</v>
      </c>
      <c r="D13" s="6">
        <f t="shared" ca="1" si="1"/>
        <v>4</v>
      </c>
      <c r="E13" s="6">
        <f ca="1">COUNTIF(Körmérkőzés!Q51:AB51, "G")</f>
        <v>4</v>
      </c>
      <c r="F13" s="6">
        <f ca="1">COUNTIF(Körmérkőzés!R51:AC51, "V")</f>
        <v>5</v>
      </c>
      <c r="G13" s="6">
        <f ca="1">COUNTIF(Körmérkőzés!S51:AD51, "D")</f>
        <v>2</v>
      </c>
      <c r="H13" s="6">
        <f t="shared" ca="1" si="2"/>
        <v>10</v>
      </c>
      <c r="I13">
        <f t="shared" ca="1" si="3"/>
        <v>7</v>
      </c>
      <c r="K13">
        <f t="shared" ca="1" si="4"/>
        <v>10.008699999999999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Csapatok</vt:lpstr>
      <vt:lpstr>Körmérkőzés</vt:lpstr>
      <vt:lpstr>Eredmények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2014-06-05T09:11:26Z</dcterms:created>
  <dcterms:modified xsi:type="dcterms:W3CDTF">2014-06-21T18:24:18Z</dcterms:modified>
</cp:coreProperties>
</file>