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xl/charts/chart8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32" windowWidth="22932" windowHeight="9240"/>
  </bookViews>
  <sheets>
    <sheet name="balesetek" sheetId="1" r:id="rId1"/>
    <sheet name="Ittas" sheetId="4" r:id="rId2"/>
    <sheet name="Ittas2" sheetId="5" r:id="rId3"/>
    <sheet name="Covid1" sheetId="6" r:id="rId4"/>
    <sheet name="Covid2" sheetId="7" r:id="rId5"/>
    <sheet name="Közúthossz" sheetId="8" r:id="rId6"/>
    <sheet name="Közúthossz2" sheetId="9" r:id="rId7"/>
    <sheet name="Vezetőhiba" sheetId="10" r:id="rId8"/>
    <sheet name="Gyalogoshiba" sheetId="11" r:id="rId9"/>
  </sheets>
  <definedNames>
    <definedName name="balesetek" localSheetId="0">balesetek!$A$1:$Z$26</definedName>
  </definedNames>
  <calcPr calcId="124519"/>
</workbook>
</file>

<file path=xl/calcChain.xml><?xml version="1.0" encoding="utf-8"?>
<calcChain xmlns="http://schemas.openxmlformats.org/spreadsheetml/2006/main">
  <c r="H31" i="1"/>
  <c r="H30"/>
  <c r="AG4"/>
  <c r="AG5"/>
  <c r="AG6"/>
  <c r="AG7"/>
  <c r="AG8"/>
  <c r="AG9"/>
  <c r="AG10"/>
  <c r="AG11"/>
  <c r="AG12"/>
  <c r="AG13"/>
  <c r="AG14"/>
  <c r="AG15"/>
  <c r="AG16"/>
  <c r="AG17"/>
  <c r="AG18"/>
  <c r="AG19"/>
  <c r="AG20"/>
  <c r="AG21"/>
  <c r="AG22"/>
  <c r="AG23"/>
  <c r="AG24"/>
  <c r="AG25"/>
  <c r="AG3"/>
  <c r="AF4"/>
  <c r="AF5"/>
  <c r="AF6"/>
  <c r="AF7"/>
  <c r="AF8"/>
  <c r="AF9"/>
  <c r="AF10"/>
  <c r="AF11"/>
  <c r="AF12"/>
  <c r="AF13"/>
  <c r="AF14"/>
  <c r="AF15"/>
  <c r="AF16"/>
  <c r="AF17"/>
  <c r="AF18"/>
  <c r="AF19"/>
  <c r="AF20"/>
  <c r="AF21"/>
  <c r="AF22"/>
  <c r="AF23"/>
  <c r="AF24"/>
  <c r="AF25"/>
  <c r="AF3"/>
  <c r="AE15"/>
  <c r="AE5"/>
  <c r="AE6"/>
  <c r="AE7"/>
  <c r="AE8"/>
  <c r="AE9"/>
  <c r="AE10"/>
  <c r="AE11"/>
  <c r="AE12"/>
  <c r="AE13"/>
  <c r="AE14"/>
  <c r="AE16"/>
  <c r="AE17"/>
  <c r="AE18"/>
  <c r="AE19"/>
  <c r="AE20"/>
  <c r="AE21"/>
  <c r="AE22"/>
  <c r="AE23"/>
  <c r="AE24"/>
  <c r="AE25"/>
  <c r="AE4"/>
  <c r="D31"/>
  <c r="D30"/>
  <c r="AD3"/>
  <c r="AD4"/>
  <c r="AD5"/>
  <c r="AD6"/>
  <c r="AD7"/>
  <c r="AD8"/>
  <c r="AD9"/>
  <c r="AD10"/>
  <c r="AD11"/>
  <c r="AD12"/>
  <c r="AD13"/>
  <c r="AD14"/>
  <c r="AD15"/>
  <c r="AD16"/>
  <c r="AD17"/>
  <c r="AD18"/>
  <c r="AD19"/>
  <c r="AD20"/>
  <c r="AD21"/>
  <c r="AD22"/>
  <c r="AD23"/>
  <c r="AD24"/>
  <c r="AD25"/>
  <c r="AC4"/>
  <c r="AC5"/>
  <c r="AC6"/>
  <c r="AC7"/>
  <c r="AC8"/>
  <c r="AC9"/>
  <c r="AC10"/>
  <c r="AC11"/>
  <c r="AC12"/>
  <c r="AC13"/>
  <c r="AC14"/>
  <c r="AC15"/>
  <c r="AC16"/>
  <c r="AC17"/>
  <c r="AC18"/>
  <c r="AC19"/>
  <c r="AC20"/>
  <c r="AC21"/>
  <c r="AC22"/>
  <c r="AC23"/>
  <c r="AC24"/>
  <c r="AC25"/>
  <c r="AC3"/>
  <c r="AB4"/>
  <c r="AB5"/>
  <c r="AB6"/>
  <c r="AB7"/>
  <c r="AB8"/>
  <c r="AB9"/>
  <c r="AB10"/>
  <c r="AB11"/>
  <c r="AB12"/>
  <c r="AB13"/>
  <c r="AB14"/>
  <c r="AB15"/>
  <c r="AB16"/>
  <c r="AB17"/>
  <c r="AB18"/>
  <c r="AB19"/>
  <c r="AB20"/>
  <c r="AB21"/>
  <c r="AB22"/>
  <c r="AB23"/>
  <c r="AB24"/>
  <c r="AB25"/>
  <c r="AB3"/>
  <c r="C27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B27"/>
</calcChain>
</file>

<file path=xl/connections.xml><?xml version="1.0" encoding="utf-8"?>
<connections xmlns="http://schemas.openxmlformats.org/spreadsheetml/2006/main">
  <connection id="1" name="balesetek" type="6" refreshedVersion="3" background="1" saveData="1">
    <textPr codePage="65001" sourceFile="C:\Users\Acer\Desktop\balesetek.txt" decimal="," thousands=" ">
      <textFields count="2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<sst xmlns="http://schemas.openxmlformats.org/spreadsheetml/2006/main" count="36" uniqueCount="36">
  <si>
    <t>Év</t>
  </si>
  <si>
    <t>Gépjármű összesen</t>
  </si>
  <si>
    <t>Első alkalommal forgalomba helyezett jármű</t>
  </si>
  <si>
    <t>Gépjármű állomány átlagos kora [év]</t>
  </si>
  <si>
    <t>Ittasan okozott közlekedési balesetek</t>
  </si>
  <si>
    <t>Közlekedési balesetben érintett személyek</t>
  </si>
  <si>
    <t>új</t>
  </si>
  <si>
    <t>használt</t>
  </si>
  <si>
    <t>ósszes</t>
  </si>
  <si>
    <t>meghalt személyek száma</t>
  </si>
  <si>
    <t>megsérült személyek száma</t>
  </si>
  <si>
    <t>haladó járművek ütközése</t>
  </si>
  <si>
    <t>álló járműnek ütközés</t>
  </si>
  <si>
    <t>szilárd tárgynak ütközés</t>
  </si>
  <si>
    <t>útviszonyok figyelmen kívül hagyása</t>
  </si>
  <si>
    <t>gyalogos elütése</t>
  </si>
  <si>
    <t>egyéb baleset</t>
  </si>
  <si>
    <t>egyéb balesetek</t>
  </si>
  <si>
    <t>az utasok hibája</t>
  </si>
  <si>
    <t>a jármű műszaki hibája</t>
  </si>
  <si>
    <t>Változás aránya</t>
  </si>
  <si>
    <t>egy kilométerre jutó járműszám 2001-ben</t>
  </si>
  <si>
    <t>egy kilométerre jutó járműszám 2023-ban</t>
  </si>
  <si>
    <t>Közút  hossza
[km]</t>
  </si>
  <si>
    <t>Személy-sérüléses közlekedési balesetek száma</t>
  </si>
  <si>
    <t>Személysérüléses közlekedési
balesetek természete</t>
  </si>
  <si>
    <t>Személysérüléses közúti közlekedési
balesetek az okozók szerint [eset]</t>
  </si>
  <si>
    <t>személy-szállító járművek</t>
  </si>
  <si>
    <t>teher-szállító járművek</t>
  </si>
  <si>
    <t>gyalo-gosok</t>
  </si>
  <si>
    <t>Személysérüléses közlekedési
balesetek oka</t>
  </si>
  <si>
    <t>a jármű-vezetők hibája</t>
  </si>
  <si>
    <t>a gyalo-gosok hibája</t>
  </si>
  <si>
    <t>pálya-hiba és egyéb okok</t>
  </si>
  <si>
    <t>telítettség 2023-ben</t>
  </si>
  <si>
    <t>telítettség 2001-ben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</si>
</sst>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#,##0.0"/>
    <numFmt numFmtId="165" formatCode="0.00000"/>
  </numFmts>
  <fonts count="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000000"/>
      <name val="Open Sans"/>
    </font>
    <font>
      <sz val="11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Dashed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Dashed">
        <color indexed="64"/>
      </bottom>
      <diagonal/>
    </border>
    <border>
      <left style="thick">
        <color indexed="64"/>
      </left>
      <right/>
      <top style="thick">
        <color indexed="64"/>
      </top>
      <bottom style="mediumDashed">
        <color indexed="64"/>
      </bottom>
      <diagonal/>
    </border>
    <border>
      <left/>
      <right/>
      <top style="thick">
        <color indexed="64"/>
      </top>
      <bottom style="mediumDashed">
        <color indexed="64"/>
      </bottom>
      <diagonal/>
    </border>
    <border>
      <left/>
      <right style="thick">
        <color indexed="64"/>
      </right>
      <top style="thick">
        <color indexed="64"/>
      </top>
      <bottom style="mediumDashed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164" fontId="2" fillId="0" borderId="6" xfId="0" applyNumberFormat="1" applyFont="1" applyBorder="1"/>
    <xf numFmtId="164" fontId="2" fillId="0" borderId="1" xfId="0" applyNumberFormat="1" applyFont="1" applyBorder="1"/>
    <xf numFmtId="164" fontId="2" fillId="0" borderId="11" xfId="0" applyNumberFormat="1" applyFont="1" applyBorder="1"/>
    <xf numFmtId="3" fontId="2" fillId="0" borderId="2" xfId="0" applyNumberFormat="1" applyFont="1" applyBorder="1"/>
    <xf numFmtId="3" fontId="2" fillId="0" borderId="5" xfId="0" applyNumberFormat="1" applyFont="1" applyBorder="1"/>
    <xf numFmtId="3" fontId="2" fillId="0" borderId="6" xfId="0" applyNumberFormat="1" applyFont="1" applyBorder="1"/>
    <xf numFmtId="3" fontId="2" fillId="0" borderId="7" xfId="0" applyNumberFormat="1" applyFont="1" applyBorder="1"/>
    <xf numFmtId="3" fontId="2" fillId="0" borderId="5" xfId="1" applyNumberFormat="1" applyFont="1" applyBorder="1"/>
    <xf numFmtId="3" fontId="2" fillId="0" borderId="3" xfId="0" applyNumberFormat="1" applyFont="1" applyBorder="1"/>
    <xf numFmtId="3" fontId="2" fillId="0" borderId="8" xfId="0" applyNumberFormat="1" applyFont="1" applyBorder="1"/>
    <xf numFmtId="3" fontId="2" fillId="0" borderId="1" xfId="0" applyNumberFormat="1" applyFont="1" applyBorder="1"/>
    <xf numFmtId="3" fontId="2" fillId="0" borderId="9" xfId="0" applyNumberFormat="1" applyFont="1" applyBorder="1"/>
    <xf numFmtId="3" fontId="2" fillId="0" borderId="4" xfId="0" applyNumberFormat="1" applyFont="1" applyBorder="1"/>
    <xf numFmtId="3" fontId="2" fillId="0" borderId="10" xfId="0" applyNumberFormat="1" applyFont="1" applyBorder="1"/>
    <xf numFmtId="3" fontId="2" fillId="0" borderId="11" xfId="0" applyNumberFormat="1" applyFont="1" applyBorder="1"/>
    <xf numFmtId="3" fontId="2" fillId="0" borderId="12" xfId="0" applyNumberFormat="1" applyFont="1" applyBorder="1"/>
    <xf numFmtId="0" fontId="4" fillId="0" borderId="0" xfId="0" applyFont="1"/>
    <xf numFmtId="10" fontId="2" fillId="0" borderId="0" xfId="2" applyNumberFormat="1" applyFont="1"/>
    <xf numFmtId="165" fontId="2" fillId="0" borderId="0" xfId="0" applyNumberFormat="1" applyFont="1"/>
    <xf numFmtId="0" fontId="5" fillId="0" borderId="0" xfId="0" applyFont="1"/>
    <xf numFmtId="1" fontId="2" fillId="0" borderId="0" xfId="0" applyNumberFormat="1" applyFont="1"/>
    <xf numFmtId="3" fontId="2" fillId="0" borderId="0" xfId="0" applyNumberFormat="1" applyFont="1"/>
    <xf numFmtId="0" fontId="2" fillId="2" borderId="2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</cellXfs>
  <cellStyles count="3">
    <cellStyle name="Ezres" xfId="1" builtinId="3"/>
    <cellStyle name="Normál" xfId="0" builtinId="0"/>
    <cellStyle name="Százalék" xfId="2" builtinId="5"/>
  </cellStyles>
  <dxfs count="0"/>
  <tableStyles count="0" defaultTableStyle="TableStyleMedium9" defaultPivotStyle="PivotStyleLight16"/>
  <colors>
    <mruColors>
      <color rgb="FF369A3B"/>
      <color rgb="FFB2B2B2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onnections" Target="connections.xml"/><Relationship Id="rId5" Type="http://schemas.openxmlformats.org/officeDocument/2006/relationships/chartsheet" Target="chartsheets/sheet4.xml"/><Relationship Id="rId10" Type="http://schemas.openxmlformats.org/officeDocument/2006/relationships/theme" Target="theme/theme1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title>
      <c:tx>
        <c:rich>
          <a:bodyPr/>
          <a:lstStyle/>
          <a:p>
            <a:pPr>
              <a:defRPr/>
            </a:pPr>
            <a:r>
              <a:rPr lang="hu-HU" sz="2400" b="1">
                <a:solidFill>
                  <a:schemeClr val="tx1">
                    <a:lumMod val="65000"/>
                    <a:lumOff val="35000"/>
                  </a:schemeClr>
                </a:solidFill>
              </a:rPr>
              <a:t>Ittasság miatti balesetek száma </a:t>
            </a:r>
          </a:p>
        </c:rich>
      </c:tx>
    </c:title>
    <c:plotArea>
      <c:layout/>
      <c:lineChart>
        <c:grouping val="standard"/>
        <c:ser>
          <c:idx val="0"/>
          <c:order val="0"/>
          <c:spPr>
            <a:ln w="44450">
              <a:solidFill>
                <a:srgbClr val="369A3B"/>
              </a:solidFill>
            </a:ln>
          </c:spPr>
          <c:marker>
            <c:symbol val="none"/>
          </c:marker>
          <c:cat>
            <c:numRef>
              <c:f>balesetek!$A$3:$A$25</c:f>
              <c:numCache>
                <c:formatCode>General</c:formatCode>
                <c:ptCount val="2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</c:numCache>
            </c:numRef>
          </c:cat>
          <c:val>
            <c:numRef>
              <c:f>balesetek!$I$3:$I$25</c:f>
              <c:numCache>
                <c:formatCode>#,##0</c:formatCode>
                <c:ptCount val="23"/>
                <c:pt idx="0">
                  <c:v>2138</c:v>
                </c:pt>
                <c:pt idx="1">
                  <c:v>2440</c:v>
                </c:pt>
                <c:pt idx="2">
                  <c:v>2450</c:v>
                </c:pt>
                <c:pt idx="3">
                  <c:v>2909</c:v>
                </c:pt>
                <c:pt idx="4">
                  <c:v>2583</c:v>
                </c:pt>
                <c:pt idx="5">
                  <c:v>2773</c:v>
                </c:pt>
                <c:pt idx="6">
                  <c:v>2855</c:v>
                </c:pt>
                <c:pt idx="7">
                  <c:v>2342</c:v>
                </c:pt>
                <c:pt idx="8">
                  <c:v>2274</c:v>
                </c:pt>
                <c:pt idx="9">
                  <c:v>1883</c:v>
                </c:pt>
                <c:pt idx="10">
                  <c:v>1645</c:v>
                </c:pt>
                <c:pt idx="11">
                  <c:v>1698</c:v>
                </c:pt>
                <c:pt idx="12">
                  <c:v>1662</c:v>
                </c:pt>
                <c:pt idx="13">
                  <c:v>1601</c:v>
                </c:pt>
                <c:pt idx="14">
                  <c:v>1577</c:v>
                </c:pt>
                <c:pt idx="15">
                  <c:v>1592</c:v>
                </c:pt>
                <c:pt idx="16">
                  <c:v>1402</c:v>
                </c:pt>
                <c:pt idx="17">
                  <c:v>1442</c:v>
                </c:pt>
                <c:pt idx="18">
                  <c:v>1396</c:v>
                </c:pt>
                <c:pt idx="19">
                  <c:v>1361</c:v>
                </c:pt>
                <c:pt idx="20">
                  <c:v>1224</c:v>
                </c:pt>
                <c:pt idx="21">
                  <c:v>1195</c:v>
                </c:pt>
                <c:pt idx="22">
                  <c:v>1040</c:v>
                </c:pt>
              </c:numCache>
            </c:numRef>
          </c:val>
        </c:ser>
        <c:marker val="1"/>
        <c:axId val="170994688"/>
        <c:axId val="170996480"/>
      </c:lineChart>
      <c:catAx>
        <c:axId val="170994688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-5400000" vert="horz"/>
          <a:lstStyle/>
          <a:p>
            <a:pPr>
              <a:defRPr sz="1200"/>
            </a:pPr>
            <a:endParaRPr lang="hu-HU"/>
          </a:p>
        </c:txPr>
        <c:crossAx val="170996480"/>
        <c:crosses val="autoZero"/>
        <c:auto val="1"/>
        <c:lblAlgn val="ctr"/>
        <c:lblOffset val="50"/>
      </c:catAx>
      <c:valAx>
        <c:axId val="170996480"/>
        <c:scaling>
          <c:orientation val="minMax"/>
        </c:scaling>
        <c:axPos val="l"/>
        <c:majorGridlines/>
        <c:numFmt formatCode="#,##0" sourceLinked="1"/>
        <c:tickLblPos val="nextTo"/>
        <c:spPr>
          <a:ln>
            <a:noFill/>
          </a:ln>
        </c:spPr>
        <c:txPr>
          <a:bodyPr/>
          <a:lstStyle/>
          <a:p>
            <a:pPr>
              <a:defRPr sz="1200"/>
            </a:pPr>
            <a:endParaRPr lang="hu-HU"/>
          </a:p>
        </c:txPr>
        <c:crossAx val="170994688"/>
        <c:crosses val="autoZero"/>
        <c:crossBetween val="between"/>
      </c:valAx>
    </c:plotArea>
    <c:plotVisOnly val="1"/>
  </c:chart>
  <c:spPr>
    <a:ln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hu-HU" sz="2400" b="1">
                <a:solidFill>
                  <a:schemeClr val="tx1">
                    <a:lumMod val="65000"/>
                    <a:lumOff val="35000"/>
                  </a:schemeClr>
                </a:solidFill>
              </a:rPr>
              <a:t>Adott évi ittas vezetés és az összes baleset aránya</a:t>
            </a:r>
          </a:p>
        </c:rich>
      </c:tx>
    </c:title>
    <c:plotArea>
      <c:layout/>
      <c:lineChart>
        <c:grouping val="standard"/>
        <c:ser>
          <c:idx val="0"/>
          <c:order val="0"/>
          <c:spPr>
            <a:ln w="44450">
              <a:solidFill>
                <a:srgbClr val="369A3B"/>
              </a:solidFill>
            </a:ln>
          </c:spPr>
          <c:marker>
            <c:symbol val="none"/>
          </c:marker>
          <c:cat>
            <c:numRef>
              <c:f>balesetek!$A$3:$A$25</c:f>
              <c:numCache>
                <c:formatCode>General</c:formatCode>
                <c:ptCount val="2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</c:numCache>
            </c:numRef>
          </c:cat>
          <c:val>
            <c:numRef>
              <c:f>balesetek!$AB$3:$AB$25</c:f>
              <c:numCache>
                <c:formatCode>0.00000</c:formatCode>
                <c:ptCount val="23"/>
                <c:pt idx="0">
                  <c:v>0.1155363415293164</c:v>
                </c:pt>
                <c:pt idx="1">
                  <c:v>0.12394595143756984</c:v>
                </c:pt>
                <c:pt idx="2">
                  <c:v>0.12264717661193432</c:v>
                </c:pt>
                <c:pt idx="3">
                  <c:v>0.1388080355012645</c:v>
                </c:pt>
                <c:pt idx="4">
                  <c:v>0.12432016171728354</c:v>
                </c:pt>
                <c:pt idx="5">
                  <c:v>0.13219240120131573</c:v>
                </c:pt>
                <c:pt idx="6">
                  <c:v>0.13835716016476859</c:v>
                </c:pt>
                <c:pt idx="7">
                  <c:v>0.12214457077292167</c:v>
                </c:pt>
                <c:pt idx="8">
                  <c:v>0.12729511867442903</c:v>
                </c:pt>
                <c:pt idx="9">
                  <c:v>0.11546480255089527</c:v>
                </c:pt>
                <c:pt idx="10">
                  <c:v>0.10393631136665192</c:v>
                </c:pt>
                <c:pt idx="11">
                  <c:v>0.11190193752471332</c:v>
                </c:pt>
                <c:pt idx="12">
                  <c:v>0.10592059142183417</c:v>
                </c:pt>
                <c:pt idx="13">
                  <c:v>0.10102858585221178</c:v>
                </c:pt>
                <c:pt idx="14">
                  <c:v>9.6564815381789237E-2</c:v>
                </c:pt>
                <c:pt idx="15">
                  <c:v>9.574787995429121E-2</c:v>
                </c:pt>
                <c:pt idx="16">
                  <c:v>8.5026381223846204E-2</c:v>
                </c:pt>
                <c:pt idx="17">
                  <c:v>8.506872750870155E-2</c:v>
                </c:pt>
                <c:pt idx="18">
                  <c:v>8.395982438202923E-2</c:v>
                </c:pt>
                <c:pt idx="19">
                  <c:v>9.8780664827986642E-2</c:v>
                </c:pt>
                <c:pt idx="20">
                  <c:v>8.5997330148247036E-2</c:v>
                </c:pt>
                <c:pt idx="21">
                  <c:v>8.1027935991320854E-2</c:v>
                </c:pt>
                <c:pt idx="22">
                  <c:v>7.1962358151120953E-2</c:v>
                </c:pt>
              </c:numCache>
            </c:numRef>
          </c:val>
        </c:ser>
        <c:marker val="1"/>
        <c:axId val="172253952"/>
        <c:axId val="172255488"/>
      </c:lineChart>
      <c:catAx>
        <c:axId val="172253952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-5400000" vert="horz"/>
          <a:lstStyle/>
          <a:p>
            <a:pPr>
              <a:defRPr sz="1200"/>
            </a:pPr>
            <a:endParaRPr lang="hu-HU"/>
          </a:p>
        </c:txPr>
        <c:crossAx val="172255488"/>
        <c:crosses val="autoZero"/>
        <c:auto val="1"/>
        <c:lblAlgn val="ctr"/>
        <c:lblOffset val="50"/>
      </c:catAx>
      <c:valAx>
        <c:axId val="172255488"/>
        <c:scaling>
          <c:orientation val="minMax"/>
        </c:scaling>
        <c:axPos val="l"/>
        <c:majorGridlines/>
        <c:numFmt formatCode="0.00" sourceLinked="0"/>
        <c:tickLblPos val="nextTo"/>
        <c:spPr>
          <a:ln>
            <a:noFill/>
          </a:ln>
        </c:spPr>
        <c:txPr>
          <a:bodyPr/>
          <a:lstStyle/>
          <a:p>
            <a:pPr>
              <a:defRPr sz="1200"/>
            </a:pPr>
            <a:endParaRPr lang="hu-HU"/>
          </a:p>
        </c:txPr>
        <c:crossAx val="172253952"/>
        <c:crosses val="autoZero"/>
        <c:crossBetween val="between"/>
      </c:valAx>
    </c:plotArea>
    <c:plotVisOnly val="1"/>
  </c:chart>
  <c:spPr>
    <a:ln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title>
      <c:tx>
        <c:rich>
          <a:bodyPr/>
          <a:lstStyle/>
          <a:p>
            <a:pPr>
              <a:defRPr/>
            </a:pPr>
            <a:r>
              <a:rPr lang="hu-HU" sz="2400" b="1">
                <a:solidFill>
                  <a:schemeClr val="tx1">
                    <a:lumMod val="65000"/>
                    <a:lumOff val="35000"/>
                  </a:schemeClr>
                </a:solidFill>
              </a:rPr>
              <a:t>Az adatsorok</a:t>
            </a:r>
            <a:r>
              <a:rPr lang="hu-HU" sz="2400" b="1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minimuma a Covid járványra utal</a:t>
            </a:r>
            <a:endParaRPr lang="hu-HU" sz="2400" b="1">
              <a:solidFill>
                <a:schemeClr val="tx1">
                  <a:lumMod val="65000"/>
                  <a:lumOff val="35000"/>
                </a:schemeClr>
              </a:solidFill>
            </a:endParaRPr>
          </a:p>
        </c:rich>
      </c:tx>
    </c:title>
    <c:plotArea>
      <c:layout/>
      <c:barChart>
        <c:barDir val="col"/>
        <c:grouping val="clustered"/>
        <c:ser>
          <c:idx val="0"/>
          <c:order val="0"/>
          <c:tx>
            <c:v>halálozás</c:v>
          </c:tx>
          <c:spPr>
            <a:solidFill>
              <a:schemeClr val="tx1"/>
            </a:solidFill>
            <a:ln w="9525">
              <a:solidFill>
                <a:schemeClr val="tx1"/>
              </a:solidFill>
            </a:ln>
          </c:spPr>
          <c:dPt>
            <c:idx val="19"/>
            <c:spPr>
              <a:noFill/>
              <a:ln w="9525">
                <a:solidFill>
                  <a:schemeClr val="tx1"/>
                </a:solidFill>
              </a:ln>
            </c:spPr>
          </c:dPt>
          <c:cat>
            <c:numRef>
              <c:f>balesetek!$A$3:$A$25</c:f>
              <c:numCache>
                <c:formatCode>General</c:formatCode>
                <c:ptCount val="2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</c:numCache>
            </c:numRef>
          </c:cat>
          <c:val>
            <c:numRef>
              <c:f>balesetek!$AC$3:$AC$25</c:f>
              <c:numCache>
                <c:formatCode>0.00%</c:formatCode>
                <c:ptCount val="23"/>
                <c:pt idx="0">
                  <c:v>1</c:v>
                </c:pt>
                <c:pt idx="1">
                  <c:v>1.1533494753833737</c:v>
                </c:pt>
                <c:pt idx="2">
                  <c:v>1.0702179176755449</c:v>
                </c:pt>
                <c:pt idx="3">
                  <c:v>1.0460048426150121</c:v>
                </c:pt>
                <c:pt idx="4">
                  <c:v>1.0314769975786926</c:v>
                </c:pt>
                <c:pt idx="5">
                  <c:v>1.0516545601291365</c:v>
                </c:pt>
                <c:pt idx="6">
                  <c:v>0.99435028248587576</c:v>
                </c:pt>
                <c:pt idx="7">
                  <c:v>0.80387409200968518</c:v>
                </c:pt>
                <c:pt idx="8">
                  <c:v>0.66343825665859568</c:v>
                </c:pt>
                <c:pt idx="9">
                  <c:v>0.59725585149313964</c:v>
                </c:pt>
                <c:pt idx="10">
                  <c:v>0.51493139628732854</c:v>
                </c:pt>
                <c:pt idx="11">
                  <c:v>0.48829701372074252</c:v>
                </c:pt>
                <c:pt idx="12">
                  <c:v>0.47699757869249393</c:v>
                </c:pt>
                <c:pt idx="13">
                  <c:v>0.50524616626311547</c:v>
                </c:pt>
                <c:pt idx="14">
                  <c:v>0.51977401129943501</c:v>
                </c:pt>
                <c:pt idx="15">
                  <c:v>0.48991121872477805</c:v>
                </c:pt>
                <c:pt idx="16">
                  <c:v>0.50443906376109771</c:v>
                </c:pt>
                <c:pt idx="17">
                  <c:v>0.51089588377723971</c:v>
                </c:pt>
                <c:pt idx="18">
                  <c:v>0.48587570621468928</c:v>
                </c:pt>
                <c:pt idx="19">
                  <c:v>0.37126715092816787</c:v>
                </c:pt>
                <c:pt idx="20">
                  <c:v>0.43906376109765938</c:v>
                </c:pt>
                <c:pt idx="21">
                  <c:v>0.43341404358353514</c:v>
                </c:pt>
                <c:pt idx="22">
                  <c:v>0.38095238095238093</c:v>
                </c:pt>
              </c:numCache>
            </c:numRef>
          </c:val>
        </c:ser>
        <c:ser>
          <c:idx val="1"/>
          <c:order val="1"/>
          <c:tx>
            <c:v>sérülés</c:v>
          </c:tx>
          <c:spPr>
            <a:solidFill>
              <a:srgbClr val="369A3B"/>
            </a:solidFill>
            <a:ln>
              <a:solidFill>
                <a:srgbClr val="369A3B"/>
              </a:solidFill>
            </a:ln>
          </c:spPr>
          <c:dPt>
            <c:idx val="19"/>
            <c:spPr>
              <a:noFill/>
              <a:ln>
                <a:solidFill>
                  <a:srgbClr val="369A3B"/>
                </a:solidFill>
              </a:ln>
            </c:spPr>
          </c:dPt>
          <c:val>
            <c:numRef>
              <c:f>balesetek!$AD$3:$AD$25</c:f>
              <c:numCache>
                <c:formatCode>0.00%</c:formatCode>
                <c:ptCount val="23"/>
                <c:pt idx="0">
                  <c:v>1</c:v>
                </c:pt>
                <c:pt idx="1">
                  <c:v>1.0757381258023107</c:v>
                </c:pt>
                <c:pt idx="2">
                  <c:v>1.1026129446353887</c:v>
                </c:pt>
                <c:pt idx="3">
                  <c:v>1.1617044184024183</c:v>
                </c:pt>
                <c:pt idx="4">
                  <c:v>1.1389705577870719</c:v>
                </c:pt>
                <c:pt idx="5">
                  <c:v>1.1585158805747651</c:v>
                </c:pt>
                <c:pt idx="6">
                  <c:v>1.1367758499316742</c:v>
                </c:pt>
                <c:pt idx="7">
                  <c:v>1.0505196902563254</c:v>
                </c:pt>
                <c:pt idx="8">
                  <c:v>0.96376661559484866</c:v>
                </c:pt>
                <c:pt idx="9">
                  <c:v>0.86616423040291524</c:v>
                </c:pt>
                <c:pt idx="10">
                  <c:v>0.83531409168081494</c:v>
                </c:pt>
                <c:pt idx="11">
                  <c:v>0.7859124601432772</c:v>
                </c:pt>
                <c:pt idx="12">
                  <c:v>0.83191850594227501</c:v>
                </c:pt>
                <c:pt idx="13">
                  <c:v>0.83332643173630383</c:v>
                </c:pt>
                <c:pt idx="14">
                  <c:v>0.86541885792372353</c:v>
                </c:pt>
                <c:pt idx="15">
                  <c:v>0.88322497825996937</c:v>
                </c:pt>
                <c:pt idx="16">
                  <c:v>0.88827694728560191</c:v>
                </c:pt>
                <c:pt idx="17">
                  <c:v>0.910969398318771</c:v>
                </c:pt>
                <c:pt idx="18">
                  <c:v>0.89428133670131271</c:v>
                </c:pt>
                <c:pt idx="19">
                  <c:v>0.73361215785332723</c:v>
                </c:pt>
                <c:pt idx="20">
                  <c:v>0.77017681891589718</c:v>
                </c:pt>
                <c:pt idx="21">
                  <c:v>0.80939169323781524</c:v>
                </c:pt>
                <c:pt idx="22">
                  <c:v>0.77626402749596257</c:v>
                </c:pt>
              </c:numCache>
            </c:numRef>
          </c:val>
        </c:ser>
        <c:axId val="172376064"/>
        <c:axId val="172377600"/>
      </c:barChart>
      <c:catAx>
        <c:axId val="172376064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-5400000" vert="horz"/>
          <a:lstStyle/>
          <a:p>
            <a:pPr>
              <a:defRPr sz="1200"/>
            </a:pPr>
            <a:endParaRPr lang="hu-HU"/>
          </a:p>
        </c:txPr>
        <c:crossAx val="172377600"/>
        <c:crosses val="autoZero"/>
        <c:auto val="1"/>
        <c:lblAlgn val="ctr"/>
        <c:lblOffset val="50"/>
      </c:catAx>
      <c:valAx>
        <c:axId val="172377600"/>
        <c:scaling>
          <c:orientation val="minMax"/>
          <c:max val="1.2"/>
        </c:scaling>
        <c:axPos val="l"/>
        <c:majorGridlines/>
        <c:numFmt formatCode="0.00%" sourceLinked="1"/>
        <c:tickLblPos val="nextTo"/>
        <c:spPr>
          <a:ln>
            <a:noFill/>
          </a:ln>
        </c:spPr>
        <c:txPr>
          <a:bodyPr/>
          <a:lstStyle/>
          <a:p>
            <a:pPr>
              <a:defRPr sz="1200"/>
            </a:pPr>
            <a:endParaRPr lang="hu-HU"/>
          </a:p>
        </c:txPr>
        <c:crossAx val="172376064"/>
        <c:crosses val="autoZero"/>
        <c:crossBetween val="between"/>
      </c:valAx>
    </c:plotArea>
    <c:legend>
      <c:legendPos val="b"/>
      <c:txPr>
        <a:bodyPr/>
        <a:lstStyle/>
        <a:p>
          <a:pPr>
            <a:defRPr sz="1200"/>
          </a:pPr>
          <a:endParaRPr lang="hu-HU"/>
        </a:p>
      </c:txPr>
    </c:legend>
    <c:plotVisOnly val="1"/>
  </c:chart>
  <c:spPr>
    <a:ln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title>
      <c:tx>
        <c:rich>
          <a:bodyPr/>
          <a:lstStyle/>
          <a:p>
            <a:pPr>
              <a:defRPr/>
            </a:pPr>
            <a:r>
              <a:rPr lang="hu-HU" sz="2400" b="1">
                <a:solidFill>
                  <a:schemeClr val="tx1">
                    <a:lumMod val="65000"/>
                    <a:lumOff val="35000"/>
                  </a:schemeClr>
                </a:solidFill>
              </a:rPr>
              <a:t>A haladó járművek</a:t>
            </a:r>
            <a:r>
              <a:rPr lang="hu-HU" sz="2400" b="1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ütközésének adatsorának 2020-as erős visszaesése és újbóli növekedése is a Covid járványra utal </a:t>
            </a:r>
            <a:endParaRPr lang="hu-HU" sz="2400" b="1">
              <a:solidFill>
                <a:schemeClr val="tx1">
                  <a:lumMod val="65000"/>
                  <a:lumOff val="35000"/>
                </a:schemeClr>
              </a:solidFill>
            </a:endParaRPr>
          </a:p>
        </c:rich>
      </c:tx>
    </c:title>
    <c:plotArea>
      <c:layout/>
      <c:lineChart>
        <c:grouping val="standard"/>
        <c:ser>
          <c:idx val="0"/>
          <c:order val="0"/>
          <c:spPr>
            <a:ln w="63500"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balesetek!$A$3:$A$25</c:f>
              <c:numCache>
                <c:formatCode>General</c:formatCode>
                <c:ptCount val="2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</c:numCache>
            </c:numRef>
          </c:cat>
          <c:val>
            <c:numRef>
              <c:f>balesetek!$L$3:$L$25</c:f>
              <c:numCache>
                <c:formatCode>#,##0</c:formatCode>
                <c:ptCount val="23"/>
                <c:pt idx="0">
                  <c:v>9417</c:v>
                </c:pt>
                <c:pt idx="1">
                  <c:v>10180</c:v>
                </c:pt>
                <c:pt idx="2">
                  <c:v>10513</c:v>
                </c:pt>
                <c:pt idx="3">
                  <c:v>11126</c:v>
                </c:pt>
                <c:pt idx="4">
                  <c:v>11196</c:v>
                </c:pt>
                <c:pt idx="5">
                  <c:v>11344</c:v>
                </c:pt>
                <c:pt idx="6">
                  <c:v>11105</c:v>
                </c:pt>
                <c:pt idx="7">
                  <c:v>10283</c:v>
                </c:pt>
                <c:pt idx="8">
                  <c:v>9347</c:v>
                </c:pt>
                <c:pt idx="9">
                  <c:v>8772</c:v>
                </c:pt>
                <c:pt idx="10">
                  <c:v>8495</c:v>
                </c:pt>
                <c:pt idx="11">
                  <c:v>8005</c:v>
                </c:pt>
                <c:pt idx="12">
                  <c:v>8332</c:v>
                </c:pt>
                <c:pt idx="13">
                  <c:v>8663</c:v>
                </c:pt>
                <c:pt idx="14">
                  <c:v>8991</c:v>
                </c:pt>
                <c:pt idx="15">
                  <c:v>9212</c:v>
                </c:pt>
                <c:pt idx="16">
                  <c:v>9290</c:v>
                </c:pt>
                <c:pt idx="17">
                  <c:v>9284</c:v>
                </c:pt>
                <c:pt idx="18">
                  <c:v>9329</c:v>
                </c:pt>
                <c:pt idx="19">
                  <c:v>7367</c:v>
                </c:pt>
                <c:pt idx="20">
                  <c:v>8081</c:v>
                </c:pt>
                <c:pt idx="21">
                  <c:v>8142</c:v>
                </c:pt>
                <c:pt idx="22">
                  <c:v>7838</c:v>
                </c:pt>
              </c:numCache>
            </c:numRef>
          </c:val>
        </c:ser>
        <c:marker val="1"/>
        <c:axId val="172328064"/>
        <c:axId val="172329600"/>
      </c:lineChart>
      <c:catAx>
        <c:axId val="172328064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-5400000" vert="horz"/>
          <a:lstStyle/>
          <a:p>
            <a:pPr>
              <a:defRPr sz="1400"/>
            </a:pPr>
            <a:endParaRPr lang="hu-HU"/>
          </a:p>
        </c:txPr>
        <c:crossAx val="172329600"/>
        <c:crosses val="autoZero"/>
        <c:auto val="1"/>
        <c:lblAlgn val="ctr"/>
        <c:lblOffset val="50"/>
      </c:catAx>
      <c:valAx>
        <c:axId val="172329600"/>
        <c:scaling>
          <c:orientation val="minMax"/>
        </c:scaling>
        <c:axPos val="l"/>
        <c:majorGridlines/>
        <c:numFmt formatCode="#,##0" sourceLinked="1"/>
        <c:tickLblPos val="nextTo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hu-HU"/>
          </a:p>
        </c:txPr>
        <c:crossAx val="172328064"/>
        <c:crosses val="autoZero"/>
        <c:crossBetween val="between"/>
      </c:valAx>
    </c:plotArea>
    <c:plotVisOnly val="1"/>
  </c:chart>
  <c:spPr>
    <a:ln>
      <a:noFill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title>
      <c:tx>
        <c:rich>
          <a:bodyPr/>
          <a:lstStyle/>
          <a:p>
            <a:pPr>
              <a:defRPr/>
            </a:pPr>
            <a:r>
              <a:rPr lang="hu-HU" sz="2400" b="1">
                <a:solidFill>
                  <a:schemeClr val="tx1">
                    <a:lumMod val="65000"/>
                    <a:lumOff val="35000"/>
                  </a:schemeClr>
                </a:solidFill>
              </a:rPr>
              <a:t>Hazai</a:t>
            </a:r>
            <a:r>
              <a:rPr lang="hu-HU" sz="2400" b="1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közutak hossza [km]</a:t>
            </a:r>
            <a:endParaRPr lang="en-US" sz="2400" b="1">
              <a:solidFill>
                <a:schemeClr val="tx1">
                  <a:lumMod val="65000"/>
                  <a:lumOff val="35000"/>
                </a:schemeClr>
              </a:solidFill>
            </a:endParaRPr>
          </a:p>
        </c:rich>
      </c:tx>
    </c:title>
    <c:plotArea>
      <c:layout/>
      <c:lineChart>
        <c:grouping val="standard"/>
        <c:ser>
          <c:idx val="0"/>
          <c:order val="0"/>
          <c:spPr>
            <a:ln w="44450">
              <a:solidFill>
                <a:srgbClr val="FF0000"/>
              </a:solidFill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balesetek!$A$3:$A$25</c:f>
              <c:numCache>
                <c:formatCode>General</c:formatCode>
                <c:ptCount val="2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</c:numCache>
            </c:numRef>
          </c:cat>
          <c:val>
            <c:numRef>
              <c:f>balesetek!$F$3:$F$25</c:f>
              <c:numCache>
                <c:formatCode>#,##0</c:formatCode>
                <c:ptCount val="23"/>
                <c:pt idx="0">
                  <c:v>30322</c:v>
                </c:pt>
                <c:pt idx="1">
                  <c:v>30460</c:v>
                </c:pt>
                <c:pt idx="2">
                  <c:v>30536</c:v>
                </c:pt>
                <c:pt idx="3">
                  <c:v>30638</c:v>
                </c:pt>
                <c:pt idx="4">
                  <c:v>30808</c:v>
                </c:pt>
                <c:pt idx="5">
                  <c:v>31058</c:v>
                </c:pt>
                <c:pt idx="6">
                  <c:v>31183</c:v>
                </c:pt>
                <c:pt idx="7">
                  <c:v>31363</c:v>
                </c:pt>
                <c:pt idx="8">
                  <c:v>31377</c:v>
                </c:pt>
                <c:pt idx="9">
                  <c:v>31628</c:v>
                </c:pt>
                <c:pt idx="10">
                  <c:v>31698</c:v>
                </c:pt>
                <c:pt idx="11">
                  <c:v>31692</c:v>
                </c:pt>
                <c:pt idx="12">
                  <c:v>31760</c:v>
                </c:pt>
                <c:pt idx="13">
                  <c:v>31802</c:v>
                </c:pt>
                <c:pt idx="14">
                  <c:v>31925</c:v>
                </c:pt>
                <c:pt idx="15">
                  <c:v>31986</c:v>
                </c:pt>
                <c:pt idx="16">
                  <c:v>32006</c:v>
                </c:pt>
                <c:pt idx="17">
                  <c:v>32070</c:v>
                </c:pt>
                <c:pt idx="18">
                  <c:v>32204</c:v>
                </c:pt>
                <c:pt idx="19">
                  <c:v>32396</c:v>
                </c:pt>
                <c:pt idx="20">
                  <c:v>32521</c:v>
                </c:pt>
                <c:pt idx="21">
                  <c:v>32552</c:v>
                </c:pt>
                <c:pt idx="22">
                  <c:v>32626</c:v>
                </c:pt>
              </c:numCache>
            </c:numRef>
          </c:val>
        </c:ser>
        <c:marker val="1"/>
        <c:axId val="172349312"/>
        <c:axId val="172355584"/>
      </c:lineChart>
      <c:catAx>
        <c:axId val="172349312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-5400000" vert="horz"/>
          <a:lstStyle/>
          <a:p>
            <a:pPr>
              <a:defRPr sz="1200"/>
            </a:pPr>
            <a:endParaRPr lang="hu-HU"/>
          </a:p>
        </c:txPr>
        <c:crossAx val="172355584"/>
        <c:crosses val="autoZero"/>
        <c:auto val="1"/>
        <c:lblAlgn val="ctr"/>
        <c:lblOffset val="50"/>
      </c:catAx>
      <c:valAx>
        <c:axId val="172355584"/>
        <c:scaling>
          <c:orientation val="minMax"/>
          <c:min val="30000"/>
        </c:scaling>
        <c:axPos val="l"/>
        <c:majorGridlines/>
        <c:numFmt formatCode="#,##0" sourceLinked="1"/>
        <c:tickLblPos val="nextTo"/>
        <c:spPr>
          <a:ln>
            <a:noFill/>
          </a:ln>
        </c:spPr>
        <c:txPr>
          <a:bodyPr/>
          <a:lstStyle/>
          <a:p>
            <a:pPr>
              <a:defRPr sz="1200"/>
            </a:pPr>
            <a:endParaRPr lang="hu-HU"/>
          </a:p>
        </c:txPr>
        <c:crossAx val="172349312"/>
        <c:crosses val="autoZero"/>
        <c:crossBetween val="between"/>
      </c:valAx>
    </c:plotArea>
    <c:plotVisOnly val="1"/>
  </c:chart>
  <c:spPr>
    <a:ln>
      <a:noFill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title>
      <c:tx>
        <c:rich>
          <a:bodyPr/>
          <a:lstStyle/>
          <a:p>
            <a:pPr>
              <a:defRPr/>
            </a:pPr>
            <a:r>
              <a:rPr lang="hu-HU" sz="2400" b="1">
                <a:solidFill>
                  <a:schemeClr val="tx1">
                    <a:lumMod val="65000"/>
                    <a:lumOff val="35000"/>
                  </a:schemeClr>
                </a:solidFill>
              </a:rPr>
              <a:t>Hazai</a:t>
            </a:r>
            <a:r>
              <a:rPr lang="hu-HU" sz="2400" b="1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közutak hossza [km]</a:t>
            </a:r>
            <a:endParaRPr lang="en-US" sz="2400" b="1">
              <a:solidFill>
                <a:schemeClr val="tx1">
                  <a:lumMod val="65000"/>
                  <a:lumOff val="35000"/>
                </a:schemeClr>
              </a:solidFill>
            </a:endParaRPr>
          </a:p>
        </c:rich>
      </c:tx>
    </c:title>
    <c:plotArea>
      <c:layout/>
      <c:lineChart>
        <c:grouping val="standard"/>
        <c:ser>
          <c:idx val="0"/>
          <c:order val="0"/>
          <c:spPr>
            <a:ln w="44450">
              <a:solidFill>
                <a:srgbClr val="FF0000"/>
              </a:solidFill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balesetek!$A$3:$A$25</c:f>
              <c:numCache>
                <c:formatCode>General</c:formatCode>
                <c:ptCount val="2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</c:numCache>
            </c:numRef>
          </c:cat>
          <c:val>
            <c:numRef>
              <c:f>balesetek!$F$3:$F$25</c:f>
              <c:numCache>
                <c:formatCode>#,##0</c:formatCode>
                <c:ptCount val="23"/>
                <c:pt idx="0">
                  <c:v>30322</c:v>
                </c:pt>
                <c:pt idx="1">
                  <c:v>30460</c:v>
                </c:pt>
                <c:pt idx="2">
                  <c:v>30536</c:v>
                </c:pt>
                <c:pt idx="3">
                  <c:v>30638</c:v>
                </c:pt>
                <c:pt idx="4">
                  <c:v>30808</c:v>
                </c:pt>
                <c:pt idx="5">
                  <c:v>31058</c:v>
                </c:pt>
                <c:pt idx="6">
                  <c:v>31183</c:v>
                </c:pt>
                <c:pt idx="7">
                  <c:v>31363</c:v>
                </c:pt>
                <c:pt idx="8">
                  <c:v>31377</c:v>
                </c:pt>
                <c:pt idx="9">
                  <c:v>31628</c:v>
                </c:pt>
                <c:pt idx="10">
                  <c:v>31698</c:v>
                </c:pt>
                <c:pt idx="11">
                  <c:v>31692</c:v>
                </c:pt>
                <c:pt idx="12">
                  <c:v>31760</c:v>
                </c:pt>
                <c:pt idx="13">
                  <c:v>31802</c:v>
                </c:pt>
                <c:pt idx="14">
                  <c:v>31925</c:v>
                </c:pt>
                <c:pt idx="15">
                  <c:v>31986</c:v>
                </c:pt>
                <c:pt idx="16">
                  <c:v>32006</c:v>
                </c:pt>
                <c:pt idx="17">
                  <c:v>32070</c:v>
                </c:pt>
                <c:pt idx="18">
                  <c:v>32204</c:v>
                </c:pt>
                <c:pt idx="19">
                  <c:v>32396</c:v>
                </c:pt>
                <c:pt idx="20">
                  <c:v>32521</c:v>
                </c:pt>
                <c:pt idx="21">
                  <c:v>32552</c:v>
                </c:pt>
                <c:pt idx="22">
                  <c:v>32626</c:v>
                </c:pt>
              </c:numCache>
            </c:numRef>
          </c:val>
        </c:ser>
        <c:marker val="1"/>
        <c:axId val="172628992"/>
        <c:axId val="172635264"/>
      </c:lineChart>
      <c:catAx>
        <c:axId val="172628992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-5400000" vert="horz"/>
          <a:lstStyle/>
          <a:p>
            <a:pPr>
              <a:defRPr sz="1200"/>
            </a:pPr>
            <a:endParaRPr lang="hu-HU"/>
          </a:p>
        </c:txPr>
        <c:crossAx val="172635264"/>
        <c:crosses val="autoZero"/>
        <c:auto val="1"/>
        <c:lblAlgn val="ctr"/>
        <c:lblOffset val="50"/>
      </c:catAx>
      <c:valAx>
        <c:axId val="172635264"/>
        <c:scaling>
          <c:orientation val="minMax"/>
          <c:min val="0"/>
        </c:scaling>
        <c:axPos val="l"/>
        <c:majorGridlines/>
        <c:numFmt formatCode="#,##0" sourceLinked="1"/>
        <c:tickLblPos val="nextTo"/>
        <c:spPr>
          <a:ln>
            <a:noFill/>
          </a:ln>
        </c:spPr>
        <c:txPr>
          <a:bodyPr/>
          <a:lstStyle/>
          <a:p>
            <a:pPr>
              <a:defRPr sz="1200"/>
            </a:pPr>
            <a:endParaRPr lang="hu-HU"/>
          </a:p>
        </c:txPr>
        <c:crossAx val="172628992"/>
        <c:crosses val="autoZero"/>
        <c:crossBetween val="between"/>
      </c:valAx>
    </c:plotArea>
    <c:plotVisOnly val="1"/>
  </c:chart>
  <c:spPr>
    <a:ln>
      <a:noFill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title>
      <c:tx>
        <c:rich>
          <a:bodyPr/>
          <a:lstStyle/>
          <a:p>
            <a:pPr>
              <a:defRPr/>
            </a:pPr>
            <a:r>
              <a:rPr lang="hu-HU" sz="2400" b="1">
                <a:solidFill>
                  <a:schemeClr val="tx1">
                    <a:lumMod val="65000"/>
                    <a:lumOff val="35000"/>
                  </a:schemeClr>
                </a:solidFill>
              </a:rPr>
              <a:t>A vezető</a:t>
            </a:r>
            <a:r>
              <a:rPr lang="hu-HU" sz="2400" b="1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hibája</a:t>
            </a:r>
            <a:r>
              <a:rPr lang="hu-HU" sz="2400" b="1">
                <a:solidFill>
                  <a:schemeClr val="tx1">
                    <a:lumMod val="65000"/>
                    <a:lumOff val="35000"/>
                  </a:schemeClr>
                </a:solidFill>
              </a:rPr>
              <a:t> miatti balesetek</a:t>
            </a:r>
            <a:r>
              <a:rPr lang="hu-HU" sz="2400" b="1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és ezek trendje</a:t>
            </a:r>
            <a:endParaRPr lang="hu-HU" sz="2400" b="1">
              <a:solidFill>
                <a:schemeClr val="tx1">
                  <a:lumMod val="65000"/>
                  <a:lumOff val="35000"/>
                </a:schemeClr>
              </a:solidFill>
            </a:endParaRPr>
          </a:p>
        </c:rich>
      </c:tx>
    </c:title>
    <c:plotArea>
      <c:layout/>
      <c:barChart>
        <c:barDir val="col"/>
        <c:grouping val="clustered"/>
        <c:ser>
          <c:idx val="0"/>
          <c:order val="0"/>
          <c:spPr>
            <a:solidFill>
              <a:schemeClr val="accent1">
                <a:lumMod val="75000"/>
              </a:schemeClr>
            </a:solidFill>
            <a:ln w="9525">
              <a:solidFill>
                <a:schemeClr val="accent1">
                  <a:lumMod val="75000"/>
                </a:schemeClr>
              </a:solidFill>
            </a:ln>
          </c:spPr>
          <c:trendline>
            <c:spPr>
              <a:ln w="31750">
                <a:solidFill>
                  <a:srgbClr val="FF0000"/>
                </a:solidFill>
                <a:headEnd type="none"/>
                <a:tailEnd type="triangle"/>
              </a:ln>
            </c:spPr>
            <c:trendlineType val="linear"/>
          </c:trendline>
          <c:cat>
            <c:numRef>
              <c:f>balesetek!$A$3:$A$25</c:f>
              <c:numCache>
                <c:formatCode>General</c:formatCode>
                <c:ptCount val="2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</c:numCache>
            </c:numRef>
          </c:cat>
          <c:val>
            <c:numRef>
              <c:f>balesetek!$AF$3:$AF$25</c:f>
              <c:numCache>
                <c:formatCode>0.00%</c:formatCode>
                <c:ptCount val="23"/>
                <c:pt idx="0">
                  <c:v>0.87733045122939746</c:v>
                </c:pt>
                <c:pt idx="1">
                  <c:v>0.87966067255917912</c:v>
                </c:pt>
                <c:pt idx="2">
                  <c:v>0.88951742090508612</c:v>
                </c:pt>
                <c:pt idx="3">
                  <c:v>0.89635921171923461</c:v>
                </c:pt>
                <c:pt idx="4">
                  <c:v>0.90571304808201381</c:v>
                </c:pt>
                <c:pt idx="5">
                  <c:v>0.91271392477475333</c:v>
                </c:pt>
                <c:pt idx="6">
                  <c:v>0.91092803489217344</c:v>
                </c:pt>
                <c:pt idx="7">
                  <c:v>0.91378950662355274</c:v>
                </c:pt>
                <c:pt idx="8">
                  <c:v>0.92426108374384242</c:v>
                </c:pt>
                <c:pt idx="9">
                  <c:v>0.92371842040716212</c:v>
                </c:pt>
                <c:pt idx="10">
                  <c:v>0.91754596575472291</c:v>
                </c:pt>
                <c:pt idx="11">
                  <c:v>0.91452484512982735</c:v>
                </c:pt>
                <c:pt idx="12">
                  <c:v>0.91491938053661337</c:v>
                </c:pt>
                <c:pt idx="13">
                  <c:v>0.92231968195873038</c:v>
                </c:pt>
                <c:pt idx="14">
                  <c:v>0.92694874778029512</c:v>
                </c:pt>
                <c:pt idx="15">
                  <c:v>0.92674565465808623</c:v>
                </c:pt>
                <c:pt idx="16">
                  <c:v>0.9246770574322275</c:v>
                </c:pt>
                <c:pt idx="17">
                  <c:v>0.92201050085540681</c:v>
                </c:pt>
                <c:pt idx="18">
                  <c:v>0.93300054128826604</c:v>
                </c:pt>
                <c:pt idx="19">
                  <c:v>0.93867034402670924</c:v>
                </c:pt>
                <c:pt idx="20">
                  <c:v>0.94372233541769124</c:v>
                </c:pt>
                <c:pt idx="21">
                  <c:v>0.93443178736099808</c:v>
                </c:pt>
                <c:pt idx="22">
                  <c:v>0.93551065596457239</c:v>
                </c:pt>
              </c:numCache>
            </c:numRef>
          </c:val>
        </c:ser>
        <c:axId val="172660224"/>
        <c:axId val="172661760"/>
      </c:barChart>
      <c:catAx>
        <c:axId val="172660224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-5400000" vert="horz"/>
          <a:lstStyle/>
          <a:p>
            <a:pPr>
              <a:defRPr sz="1200"/>
            </a:pPr>
            <a:endParaRPr lang="hu-HU"/>
          </a:p>
        </c:txPr>
        <c:crossAx val="172661760"/>
        <c:crosses val="autoZero"/>
        <c:auto val="1"/>
        <c:lblAlgn val="ctr"/>
        <c:lblOffset val="50"/>
      </c:catAx>
      <c:valAx>
        <c:axId val="172661760"/>
        <c:scaling>
          <c:orientation val="minMax"/>
          <c:max val="0.96000000000000052"/>
          <c:min val="0.84000000000000052"/>
        </c:scaling>
        <c:axPos val="l"/>
        <c:majorGridlines/>
        <c:numFmt formatCode="0.00%" sourceLinked="1"/>
        <c:tickLblPos val="nextTo"/>
        <c:spPr>
          <a:ln>
            <a:noFill/>
          </a:ln>
        </c:spPr>
        <c:txPr>
          <a:bodyPr/>
          <a:lstStyle/>
          <a:p>
            <a:pPr>
              <a:defRPr sz="1200"/>
            </a:pPr>
            <a:endParaRPr lang="hu-HU"/>
          </a:p>
        </c:txPr>
        <c:crossAx val="172660224"/>
        <c:crosses val="autoZero"/>
        <c:crossBetween val="between"/>
      </c:valAx>
    </c:plotArea>
    <c:plotVisOnly val="1"/>
  </c:chart>
  <c:spPr>
    <a:ln>
      <a:noFill/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title>
      <c:tx>
        <c:rich>
          <a:bodyPr/>
          <a:lstStyle/>
          <a:p>
            <a:pPr>
              <a:defRPr/>
            </a:pPr>
            <a:r>
              <a:rPr lang="hu-HU" sz="2400" b="1">
                <a:solidFill>
                  <a:schemeClr val="tx1">
                    <a:lumMod val="65000"/>
                    <a:lumOff val="35000"/>
                  </a:schemeClr>
                </a:solidFill>
              </a:rPr>
              <a:t>Gyalogosok</a:t>
            </a:r>
            <a:r>
              <a:rPr lang="hu-HU" sz="2400" b="1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hibájából adódó balesetek éves aránya</a:t>
            </a:r>
            <a:endParaRPr lang="en-US" sz="2400" b="1">
              <a:solidFill>
                <a:schemeClr val="tx1">
                  <a:lumMod val="65000"/>
                  <a:lumOff val="35000"/>
                </a:schemeClr>
              </a:solidFill>
            </a:endParaRP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spPr>
            <a:solidFill>
              <a:schemeClr val="accent1">
                <a:lumMod val="50000"/>
              </a:schemeClr>
            </a:solidFill>
            <a:ln w="9525">
              <a:solidFill>
                <a:schemeClr val="accent1">
                  <a:lumMod val="50000"/>
                </a:schemeClr>
              </a:solidFill>
            </a:ln>
          </c:spPr>
          <c:trendline>
            <c:spPr>
              <a:ln w="31750">
                <a:solidFill>
                  <a:srgbClr val="FF0000"/>
                </a:solidFill>
                <a:headEnd type="none"/>
                <a:tailEnd type="triangle"/>
              </a:ln>
            </c:spPr>
            <c:trendlineType val="linear"/>
          </c:trendline>
          <c:cat>
            <c:numRef>
              <c:f>balesetek!$A$3:$A$25</c:f>
              <c:numCache>
                <c:formatCode>General</c:formatCode>
                <c:ptCount val="2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</c:numCache>
            </c:numRef>
          </c:cat>
          <c:val>
            <c:numRef>
              <c:f>balesetek!$AG$3:$AG$25</c:f>
              <c:numCache>
                <c:formatCode>0.00%</c:formatCode>
                <c:ptCount val="23"/>
                <c:pt idx="0">
                  <c:v>0.10975412050797081</c:v>
                </c:pt>
                <c:pt idx="1">
                  <c:v>0.10073148430356599</c:v>
                </c:pt>
                <c:pt idx="2">
                  <c:v>9.4363235883059671E-2</c:v>
                </c:pt>
                <c:pt idx="3">
                  <c:v>8.6844491100825497E-2</c:v>
                </c:pt>
                <c:pt idx="4">
                  <c:v>8.0714251335611498E-2</c:v>
                </c:pt>
                <c:pt idx="5">
                  <c:v>7.5654288029746872E-2</c:v>
                </c:pt>
                <c:pt idx="6">
                  <c:v>7.5551247879815847E-2</c:v>
                </c:pt>
                <c:pt idx="7">
                  <c:v>7.2494002294774179E-2</c:v>
                </c:pt>
                <c:pt idx="8">
                  <c:v>6.1800268696820419E-2</c:v>
                </c:pt>
                <c:pt idx="9">
                  <c:v>6.150355653666912E-2</c:v>
                </c:pt>
                <c:pt idx="10">
                  <c:v>6.0719024451886018E-2</c:v>
                </c:pt>
                <c:pt idx="11">
                  <c:v>6.188216686437327E-2</c:v>
                </c:pt>
                <c:pt idx="12">
                  <c:v>6.2519915875342558E-2</c:v>
                </c:pt>
                <c:pt idx="13">
                  <c:v>5.9380324351612293E-2</c:v>
                </c:pt>
                <c:pt idx="14">
                  <c:v>5.5661012797746615E-2</c:v>
                </c:pt>
                <c:pt idx="15">
                  <c:v>5.6113550249594031E-2</c:v>
                </c:pt>
                <c:pt idx="16">
                  <c:v>5.828127842804294E-2</c:v>
                </c:pt>
                <c:pt idx="17">
                  <c:v>5.8285646864491773E-2</c:v>
                </c:pt>
                <c:pt idx="18">
                  <c:v>5.1001383292235518E-2</c:v>
                </c:pt>
                <c:pt idx="19">
                  <c:v>4.3620264189287272E-2</c:v>
                </c:pt>
                <c:pt idx="20">
                  <c:v>3.9134405957984966E-2</c:v>
                </c:pt>
                <c:pt idx="21">
                  <c:v>4.6107946840249527E-2</c:v>
                </c:pt>
                <c:pt idx="22">
                  <c:v>4.7329089399391087E-2</c:v>
                </c:pt>
              </c:numCache>
            </c:numRef>
          </c:val>
        </c:ser>
        <c:axId val="172621184"/>
        <c:axId val="172688512"/>
      </c:barChart>
      <c:catAx>
        <c:axId val="172621184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-5400000" vert="horz"/>
          <a:lstStyle/>
          <a:p>
            <a:pPr>
              <a:defRPr sz="1200"/>
            </a:pPr>
            <a:endParaRPr lang="hu-HU"/>
          </a:p>
        </c:txPr>
        <c:crossAx val="172688512"/>
        <c:crosses val="autoZero"/>
        <c:auto val="1"/>
        <c:lblAlgn val="ctr"/>
        <c:lblOffset val="50"/>
      </c:catAx>
      <c:valAx>
        <c:axId val="172688512"/>
        <c:scaling>
          <c:orientation val="minMax"/>
          <c:max val="0.12000000000000002"/>
          <c:min val="0"/>
        </c:scaling>
        <c:axPos val="l"/>
        <c:majorGridlines/>
        <c:numFmt formatCode="0.00%" sourceLinked="1"/>
        <c:tickLblPos val="nextTo"/>
        <c:spPr>
          <a:ln>
            <a:noFill/>
          </a:ln>
        </c:spPr>
        <c:txPr>
          <a:bodyPr/>
          <a:lstStyle/>
          <a:p>
            <a:pPr>
              <a:defRPr sz="1200"/>
            </a:pPr>
            <a:endParaRPr lang="hu-HU"/>
          </a:p>
        </c:txPr>
        <c:crossAx val="172621184"/>
        <c:crosses val="autoZero"/>
        <c:crossBetween val="between"/>
      </c:valAx>
    </c:plotArea>
    <c:plotVisOnly val="1"/>
  </c:chart>
  <c:spPr>
    <a:ln>
      <a:noFill/>
    </a:ln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9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9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89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89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89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89" workbookViewId="0" zoomToFit="1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89" workbookViewId="0" zoomToFit="1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zoomScale="85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8379" cy="6063916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88379" cy="6063916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88379" cy="6063916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88379" cy="6063916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88379" cy="6063916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288379" cy="6063916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88379" cy="6063916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288379" cy="6063916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queryTables/queryTable1.xml><?xml version="1.0" encoding="utf-8"?>
<queryTable xmlns="http://schemas.openxmlformats.org/spreadsheetml/2006/main" name="balesetek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31"/>
  <sheetViews>
    <sheetView tabSelected="1" zoomScale="70" zoomScaleNormal="70" workbookViewId="0">
      <selection sqref="A1:A2"/>
    </sheetView>
  </sheetViews>
  <sheetFormatPr defaultRowHeight="13.8"/>
  <cols>
    <col min="1" max="1" width="16.6640625" style="1" customWidth="1"/>
    <col min="2" max="2" width="12.88671875" style="1" customWidth="1"/>
    <col min="3" max="5" width="10.77734375" style="1" customWidth="1"/>
    <col min="6" max="6" width="11.88671875" style="1" customWidth="1"/>
    <col min="7" max="7" width="10.88671875" style="1" customWidth="1"/>
    <col min="8" max="8" width="13.44140625" style="1" customWidth="1"/>
    <col min="9" max="9" width="14" style="1" customWidth="1"/>
    <col min="10" max="11" width="12.21875" style="1" customWidth="1"/>
    <col min="12" max="14" width="10.88671875" style="1" customWidth="1"/>
    <col min="15" max="15" width="13.21875" style="1" customWidth="1"/>
    <col min="16" max="16" width="10.77734375" style="1" customWidth="1"/>
    <col min="17" max="17" width="9.44140625" style="1" customWidth="1"/>
    <col min="18" max="21" width="10.88671875" style="1" customWidth="1"/>
    <col min="22" max="22" width="9.5546875" style="1" customWidth="1"/>
    <col min="23" max="23" width="10.44140625" style="1" bestFit="1" customWidth="1"/>
    <col min="24" max="24" width="8" style="1" bestFit="1" customWidth="1"/>
    <col min="25" max="25" width="9.5546875" style="1" customWidth="1"/>
    <col min="26" max="26" width="8.5546875" style="1" customWidth="1"/>
    <col min="27" max="27" width="8.88671875" style="1"/>
    <col min="28" max="28" width="9.44140625" style="1" bestFit="1" customWidth="1"/>
    <col min="29" max="30" width="9.109375" style="1" bestFit="1" customWidth="1"/>
    <col min="31" max="16384" width="8.88671875" style="1"/>
  </cols>
  <sheetData>
    <row r="1" spans="1:33" ht="72.599999999999994" customHeight="1" thickTop="1" thickBot="1">
      <c r="A1" s="40" t="s">
        <v>0</v>
      </c>
      <c r="B1" s="42" t="s">
        <v>1</v>
      </c>
      <c r="C1" s="32" t="s">
        <v>2</v>
      </c>
      <c r="D1" s="37"/>
      <c r="E1" s="33"/>
      <c r="F1" s="44" t="s">
        <v>23</v>
      </c>
      <c r="G1" s="38" t="s">
        <v>3</v>
      </c>
      <c r="H1" s="38" t="s">
        <v>24</v>
      </c>
      <c r="I1" s="30" t="s">
        <v>4</v>
      </c>
      <c r="J1" s="32" t="s">
        <v>5</v>
      </c>
      <c r="K1" s="33"/>
      <c r="L1" s="34" t="s">
        <v>25</v>
      </c>
      <c r="M1" s="35"/>
      <c r="N1" s="35"/>
      <c r="O1" s="35"/>
      <c r="P1" s="35"/>
      <c r="Q1" s="36"/>
      <c r="R1" s="32" t="s">
        <v>26</v>
      </c>
      <c r="S1" s="37"/>
      <c r="T1" s="37"/>
      <c r="U1" s="33"/>
      <c r="V1" s="32" t="s">
        <v>30</v>
      </c>
      <c r="W1" s="37"/>
      <c r="X1" s="37"/>
      <c r="Y1" s="37"/>
      <c r="Z1" s="33"/>
    </row>
    <row r="2" spans="1:33" ht="58.2" customHeight="1" thickBot="1">
      <c r="A2" s="41"/>
      <c r="B2" s="43"/>
      <c r="C2" s="2" t="s">
        <v>6</v>
      </c>
      <c r="D2" s="3" t="s">
        <v>7</v>
      </c>
      <c r="E2" s="4" t="s">
        <v>8</v>
      </c>
      <c r="F2" s="45"/>
      <c r="G2" s="39"/>
      <c r="H2" s="39"/>
      <c r="I2" s="31"/>
      <c r="J2" s="2" t="s">
        <v>9</v>
      </c>
      <c r="K2" s="4" t="s">
        <v>10</v>
      </c>
      <c r="L2" s="2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4" t="s">
        <v>16</v>
      </c>
      <c r="R2" s="2" t="s">
        <v>27</v>
      </c>
      <c r="S2" s="3" t="s">
        <v>28</v>
      </c>
      <c r="T2" s="3" t="s">
        <v>29</v>
      </c>
      <c r="U2" s="4" t="s">
        <v>17</v>
      </c>
      <c r="V2" s="2" t="s">
        <v>31</v>
      </c>
      <c r="W2" s="3" t="s">
        <v>32</v>
      </c>
      <c r="X2" s="3" t="s">
        <v>18</v>
      </c>
      <c r="Y2" s="3" t="s">
        <v>19</v>
      </c>
      <c r="Z2" s="4" t="s">
        <v>33</v>
      </c>
    </row>
    <row r="3" spans="1:33" ht="14.4" thickTop="1">
      <c r="A3" s="27">
        <v>2001</v>
      </c>
      <c r="B3" s="8">
        <v>2974173</v>
      </c>
      <c r="C3" s="9">
        <v>167834</v>
      </c>
      <c r="D3" s="10">
        <v>62904</v>
      </c>
      <c r="E3" s="11">
        <v>230738</v>
      </c>
      <c r="F3" s="9">
        <v>30322</v>
      </c>
      <c r="G3" s="5">
        <v>12.3</v>
      </c>
      <c r="H3" s="10">
        <v>18505</v>
      </c>
      <c r="I3" s="11">
        <v>2138</v>
      </c>
      <c r="J3" s="9">
        <v>1239</v>
      </c>
      <c r="K3" s="11">
        <v>24149</v>
      </c>
      <c r="L3" s="9">
        <v>9417</v>
      </c>
      <c r="M3" s="10">
        <v>686</v>
      </c>
      <c r="N3" s="10">
        <v>1052</v>
      </c>
      <c r="O3" s="10">
        <v>3004</v>
      </c>
      <c r="P3" s="10">
        <v>3922</v>
      </c>
      <c r="Q3" s="11">
        <v>424</v>
      </c>
      <c r="R3" s="9">
        <v>14279</v>
      </c>
      <c r="S3" s="10">
        <v>2027</v>
      </c>
      <c r="T3" s="10">
        <v>2031</v>
      </c>
      <c r="U3" s="11">
        <v>168</v>
      </c>
      <c r="V3" s="12">
        <v>16235</v>
      </c>
      <c r="W3" s="10">
        <v>2031</v>
      </c>
      <c r="X3" s="10">
        <v>35</v>
      </c>
      <c r="Y3" s="10">
        <v>82</v>
      </c>
      <c r="Z3" s="11">
        <v>122</v>
      </c>
      <c r="AB3" s="23">
        <f>I3/H3</f>
        <v>0.1155363415293164</v>
      </c>
      <c r="AC3" s="22">
        <f>J3/J$3</f>
        <v>1</v>
      </c>
      <c r="AD3" s="22">
        <f>K3/K$3</f>
        <v>1</v>
      </c>
      <c r="AF3" s="22">
        <f>V3/H3</f>
        <v>0.87733045122939746</v>
      </c>
      <c r="AG3" s="22">
        <f>W3/H3</f>
        <v>0.10975412050797081</v>
      </c>
    </row>
    <row r="4" spans="1:33">
      <c r="A4" s="28">
        <v>2002</v>
      </c>
      <c r="B4" s="13">
        <v>3141073</v>
      </c>
      <c r="C4" s="14">
        <v>197293</v>
      </c>
      <c r="D4" s="15">
        <v>91484</v>
      </c>
      <c r="E4" s="16">
        <v>288777</v>
      </c>
      <c r="F4" s="14">
        <v>30460</v>
      </c>
      <c r="G4" s="6">
        <v>11.7</v>
      </c>
      <c r="H4" s="15">
        <v>19686</v>
      </c>
      <c r="I4" s="16">
        <v>2440</v>
      </c>
      <c r="J4" s="14">
        <v>1429</v>
      </c>
      <c r="K4" s="16">
        <v>25978</v>
      </c>
      <c r="L4" s="14">
        <v>10180</v>
      </c>
      <c r="M4" s="15">
        <v>739</v>
      </c>
      <c r="N4" s="15">
        <v>2323</v>
      </c>
      <c r="O4" s="15">
        <v>1834</v>
      </c>
      <c r="P4" s="15">
        <v>3933</v>
      </c>
      <c r="Q4" s="16">
        <v>677</v>
      </c>
      <c r="R4" s="14">
        <v>15532</v>
      </c>
      <c r="S4" s="15">
        <v>1816</v>
      </c>
      <c r="T4" s="15">
        <v>2001</v>
      </c>
      <c r="U4" s="16">
        <v>326</v>
      </c>
      <c r="V4" s="14">
        <v>17317</v>
      </c>
      <c r="W4" s="15">
        <v>1983</v>
      </c>
      <c r="X4" s="15">
        <v>47</v>
      </c>
      <c r="Y4" s="15">
        <v>105</v>
      </c>
      <c r="Z4" s="16">
        <v>234</v>
      </c>
      <c r="AB4" s="23">
        <f t="shared" ref="AB4:AB25" si="0">I4/H4</f>
        <v>0.12394595143756984</v>
      </c>
      <c r="AC4" s="22">
        <f t="shared" ref="AC4:AD25" si="1">J4/J$3</f>
        <v>1.1533494753833737</v>
      </c>
      <c r="AD4" s="22">
        <f t="shared" si="1"/>
        <v>1.0757381258023107</v>
      </c>
      <c r="AE4" s="26">
        <f>B3+E4-B4</f>
        <v>121877</v>
      </c>
      <c r="AF4" s="22">
        <f t="shared" ref="AF4:AF25" si="2">V4/H4</f>
        <v>0.87966067255917912</v>
      </c>
      <c r="AG4" s="22">
        <f t="shared" ref="AG4:AG25" si="3">W4/H4</f>
        <v>0.10073148430356599</v>
      </c>
    </row>
    <row r="5" spans="1:33">
      <c r="A5" s="28">
        <v>2003</v>
      </c>
      <c r="B5" s="13">
        <v>3305452</v>
      </c>
      <c r="C5" s="14">
        <v>223988</v>
      </c>
      <c r="D5" s="15">
        <v>95724</v>
      </c>
      <c r="E5" s="16">
        <v>319712</v>
      </c>
      <c r="F5" s="14">
        <v>30536</v>
      </c>
      <c r="G5" s="6">
        <v>11.4</v>
      </c>
      <c r="H5" s="15">
        <v>19976</v>
      </c>
      <c r="I5" s="16">
        <v>2450</v>
      </c>
      <c r="J5" s="14">
        <v>1326</v>
      </c>
      <c r="K5" s="16">
        <v>26627</v>
      </c>
      <c r="L5" s="14">
        <v>10513</v>
      </c>
      <c r="M5" s="15">
        <v>663</v>
      </c>
      <c r="N5" s="15">
        <v>2506</v>
      </c>
      <c r="O5" s="15">
        <v>2028</v>
      </c>
      <c r="P5" s="15">
        <v>3664</v>
      </c>
      <c r="Q5" s="16">
        <v>602</v>
      </c>
      <c r="R5" s="14">
        <v>15985</v>
      </c>
      <c r="S5" s="15">
        <v>1787</v>
      </c>
      <c r="T5" s="15">
        <v>1885</v>
      </c>
      <c r="U5" s="16">
        <v>299</v>
      </c>
      <c r="V5" s="14">
        <v>17769</v>
      </c>
      <c r="W5" s="15">
        <v>1885</v>
      </c>
      <c r="X5" s="15">
        <v>49</v>
      </c>
      <c r="Y5" s="15">
        <v>105</v>
      </c>
      <c r="Z5" s="16">
        <v>168</v>
      </c>
      <c r="AB5" s="23">
        <f t="shared" si="0"/>
        <v>0.12264717661193432</v>
      </c>
      <c r="AC5" s="22">
        <f t="shared" si="1"/>
        <v>1.0702179176755449</v>
      </c>
      <c r="AD5" s="22">
        <f t="shared" si="1"/>
        <v>1.1026129446353887</v>
      </c>
      <c r="AE5" s="26">
        <f t="shared" ref="AE5:AE25" si="4">B4+E5-B5</f>
        <v>155333</v>
      </c>
      <c r="AF5" s="22">
        <f t="shared" si="2"/>
        <v>0.88951742090508612</v>
      </c>
      <c r="AG5" s="22">
        <f t="shared" si="3"/>
        <v>9.4363235883059671E-2</v>
      </c>
    </row>
    <row r="6" spans="1:33">
      <c r="A6" s="28">
        <v>2004</v>
      </c>
      <c r="B6" s="13">
        <v>3370385</v>
      </c>
      <c r="C6" s="14">
        <v>225983</v>
      </c>
      <c r="D6" s="15">
        <v>81496</v>
      </c>
      <c r="E6" s="16">
        <v>307479</v>
      </c>
      <c r="F6" s="14">
        <v>30638</v>
      </c>
      <c r="G6" s="6">
        <v>10.9</v>
      </c>
      <c r="H6" s="15">
        <v>20957</v>
      </c>
      <c r="I6" s="16">
        <v>2909</v>
      </c>
      <c r="J6" s="14">
        <v>1296</v>
      </c>
      <c r="K6" s="16">
        <v>28054</v>
      </c>
      <c r="L6" s="14">
        <v>11126</v>
      </c>
      <c r="M6" s="15">
        <v>583</v>
      </c>
      <c r="N6" s="15">
        <v>2831</v>
      </c>
      <c r="O6" s="15">
        <v>2251</v>
      </c>
      <c r="P6" s="15">
        <v>3748</v>
      </c>
      <c r="Q6" s="16">
        <v>418</v>
      </c>
      <c r="R6" s="14">
        <v>16821</v>
      </c>
      <c r="S6" s="15">
        <v>1980</v>
      </c>
      <c r="T6" s="15">
        <v>1820</v>
      </c>
      <c r="U6" s="16">
        <v>336</v>
      </c>
      <c r="V6" s="14">
        <v>18785</v>
      </c>
      <c r="W6" s="15">
        <v>1820</v>
      </c>
      <c r="X6" s="15">
        <v>30</v>
      </c>
      <c r="Y6" s="15">
        <v>115</v>
      </c>
      <c r="Z6" s="16">
        <v>207</v>
      </c>
      <c r="AB6" s="23">
        <f t="shared" si="0"/>
        <v>0.1388080355012645</v>
      </c>
      <c r="AC6" s="22">
        <f t="shared" si="1"/>
        <v>1.0460048426150121</v>
      </c>
      <c r="AD6" s="22">
        <f t="shared" si="1"/>
        <v>1.1617044184024183</v>
      </c>
      <c r="AE6" s="26">
        <f t="shared" si="4"/>
        <v>242546</v>
      </c>
      <c r="AF6" s="22">
        <f t="shared" si="2"/>
        <v>0.89635921171923461</v>
      </c>
      <c r="AG6" s="22">
        <f t="shared" si="3"/>
        <v>8.6844491100825497E-2</v>
      </c>
    </row>
    <row r="7" spans="1:33">
      <c r="A7" s="28">
        <v>2005</v>
      </c>
      <c r="B7" s="13">
        <v>3456538</v>
      </c>
      <c r="C7" s="14">
        <v>241589</v>
      </c>
      <c r="D7" s="15">
        <v>53468</v>
      </c>
      <c r="E7" s="16">
        <v>295057</v>
      </c>
      <c r="F7" s="14">
        <v>30808</v>
      </c>
      <c r="G7" s="6">
        <v>10.5</v>
      </c>
      <c r="H7" s="15">
        <v>20777</v>
      </c>
      <c r="I7" s="16">
        <v>2583</v>
      </c>
      <c r="J7" s="14">
        <v>1278</v>
      </c>
      <c r="K7" s="16">
        <v>27505</v>
      </c>
      <c r="L7" s="14">
        <v>11196</v>
      </c>
      <c r="M7" s="15">
        <v>479</v>
      </c>
      <c r="N7" s="15">
        <v>2668</v>
      </c>
      <c r="O7" s="15">
        <v>2235</v>
      </c>
      <c r="P7" s="15">
        <v>3663</v>
      </c>
      <c r="Q7" s="16">
        <v>536</v>
      </c>
      <c r="R7" s="14">
        <v>16860</v>
      </c>
      <c r="S7" s="15">
        <v>1920</v>
      </c>
      <c r="T7" s="15">
        <v>1677</v>
      </c>
      <c r="U7" s="16">
        <v>320</v>
      </c>
      <c r="V7" s="14">
        <v>18818</v>
      </c>
      <c r="W7" s="15">
        <v>1677</v>
      </c>
      <c r="X7" s="15">
        <v>25</v>
      </c>
      <c r="Y7" s="15">
        <v>104</v>
      </c>
      <c r="Z7" s="16">
        <v>153</v>
      </c>
      <c r="AB7" s="23">
        <f t="shared" si="0"/>
        <v>0.12432016171728354</v>
      </c>
      <c r="AC7" s="22">
        <f t="shared" si="1"/>
        <v>1.0314769975786926</v>
      </c>
      <c r="AD7" s="22">
        <f t="shared" si="1"/>
        <v>1.1389705577870719</v>
      </c>
      <c r="AE7" s="26">
        <f t="shared" si="4"/>
        <v>208904</v>
      </c>
      <c r="AF7" s="22">
        <f t="shared" si="2"/>
        <v>0.90571304808201381</v>
      </c>
      <c r="AG7" s="22">
        <f t="shared" si="3"/>
        <v>8.0714251335611498E-2</v>
      </c>
    </row>
    <row r="8" spans="1:33">
      <c r="A8" s="28">
        <v>2006</v>
      </c>
      <c r="B8" s="13">
        <v>3546094</v>
      </c>
      <c r="C8" s="14">
        <v>222741</v>
      </c>
      <c r="D8" s="15">
        <v>32362</v>
      </c>
      <c r="E8" s="16">
        <v>255103</v>
      </c>
      <c r="F8" s="14">
        <v>31058</v>
      </c>
      <c r="G8" s="6">
        <v>10.3</v>
      </c>
      <c r="H8" s="15">
        <v>20977</v>
      </c>
      <c r="I8" s="16">
        <v>2773</v>
      </c>
      <c r="J8" s="14">
        <v>1303</v>
      </c>
      <c r="K8" s="16">
        <v>27977</v>
      </c>
      <c r="L8" s="14">
        <v>11344</v>
      </c>
      <c r="M8" s="15">
        <v>445</v>
      </c>
      <c r="N8" s="15">
        <v>2719</v>
      </c>
      <c r="O8" s="15">
        <v>2409</v>
      </c>
      <c r="P8" s="15">
        <v>3491</v>
      </c>
      <c r="Q8" s="16">
        <v>569</v>
      </c>
      <c r="R8" s="14">
        <v>17075</v>
      </c>
      <c r="S8" s="15">
        <v>1987</v>
      </c>
      <c r="T8" s="15">
        <v>1587</v>
      </c>
      <c r="U8" s="16">
        <v>328</v>
      </c>
      <c r="V8" s="14">
        <v>19146</v>
      </c>
      <c r="W8" s="15">
        <v>1587</v>
      </c>
      <c r="X8" s="15">
        <v>24</v>
      </c>
      <c r="Y8" s="15">
        <v>80</v>
      </c>
      <c r="Z8" s="16">
        <v>140</v>
      </c>
      <c r="AB8" s="23">
        <f t="shared" si="0"/>
        <v>0.13219240120131573</v>
      </c>
      <c r="AC8" s="22">
        <f t="shared" si="1"/>
        <v>1.0516545601291365</v>
      </c>
      <c r="AD8" s="22">
        <f t="shared" si="1"/>
        <v>1.1585158805747651</v>
      </c>
      <c r="AE8" s="26">
        <f t="shared" si="4"/>
        <v>165547</v>
      </c>
      <c r="AF8" s="22">
        <f t="shared" si="2"/>
        <v>0.91271392477475333</v>
      </c>
      <c r="AG8" s="22">
        <f t="shared" si="3"/>
        <v>7.5654288029746872E-2</v>
      </c>
    </row>
    <row r="9" spans="1:33">
      <c r="A9" s="28">
        <v>2007</v>
      </c>
      <c r="B9" s="13">
        <v>3625368</v>
      </c>
      <c r="C9" s="14">
        <v>213706</v>
      </c>
      <c r="D9" s="15">
        <v>34494</v>
      </c>
      <c r="E9" s="16">
        <v>248200</v>
      </c>
      <c r="F9" s="14">
        <v>31183</v>
      </c>
      <c r="G9" s="6">
        <v>10.3</v>
      </c>
      <c r="H9" s="15">
        <v>20635</v>
      </c>
      <c r="I9" s="16">
        <v>2855</v>
      </c>
      <c r="J9" s="14">
        <v>1232</v>
      </c>
      <c r="K9" s="16">
        <v>27452</v>
      </c>
      <c r="L9" s="14">
        <v>11105</v>
      </c>
      <c r="M9" s="15">
        <v>384</v>
      </c>
      <c r="N9" s="15">
        <v>2612</v>
      </c>
      <c r="O9" s="15">
        <v>2488</v>
      </c>
      <c r="P9" s="15">
        <v>3453</v>
      </c>
      <c r="Q9" s="16">
        <v>593</v>
      </c>
      <c r="R9" s="14">
        <v>16914</v>
      </c>
      <c r="S9" s="15">
        <v>1845</v>
      </c>
      <c r="T9" s="15">
        <v>1559</v>
      </c>
      <c r="U9" s="16">
        <v>317</v>
      </c>
      <c r="V9" s="14">
        <v>18797</v>
      </c>
      <c r="W9" s="15">
        <v>1559</v>
      </c>
      <c r="X9" s="15">
        <v>32</v>
      </c>
      <c r="Y9" s="15">
        <v>83</v>
      </c>
      <c r="Z9" s="16">
        <v>164</v>
      </c>
      <c r="AB9" s="23">
        <f t="shared" si="0"/>
        <v>0.13835716016476859</v>
      </c>
      <c r="AC9" s="22">
        <f t="shared" si="1"/>
        <v>0.99435028248587576</v>
      </c>
      <c r="AD9" s="22">
        <f t="shared" si="1"/>
        <v>1.1367758499316742</v>
      </c>
      <c r="AE9" s="26">
        <f t="shared" si="4"/>
        <v>168926</v>
      </c>
      <c r="AF9" s="22">
        <f t="shared" si="2"/>
        <v>0.91092803489217344</v>
      </c>
      <c r="AG9" s="22">
        <f t="shared" si="3"/>
        <v>7.5551247879815847E-2</v>
      </c>
    </row>
    <row r="10" spans="1:33">
      <c r="A10" s="28">
        <v>2008</v>
      </c>
      <c r="B10" s="13">
        <v>3685717</v>
      </c>
      <c r="C10" s="14">
        <v>194732</v>
      </c>
      <c r="D10" s="15">
        <v>32584</v>
      </c>
      <c r="E10" s="16">
        <v>227316</v>
      </c>
      <c r="F10" s="14">
        <v>31363</v>
      </c>
      <c r="G10" s="6">
        <v>10.4</v>
      </c>
      <c r="H10" s="15">
        <v>19174</v>
      </c>
      <c r="I10" s="16">
        <v>2342</v>
      </c>
      <c r="J10" s="14">
        <v>996</v>
      </c>
      <c r="K10" s="16">
        <v>25369</v>
      </c>
      <c r="L10" s="14">
        <v>10283</v>
      </c>
      <c r="M10" s="15">
        <v>368</v>
      </c>
      <c r="N10" s="15">
        <v>2407</v>
      </c>
      <c r="O10" s="15">
        <v>2200</v>
      </c>
      <c r="P10" s="15">
        <v>3267</v>
      </c>
      <c r="Q10" s="16">
        <v>649</v>
      </c>
      <c r="R10" s="14">
        <v>15751</v>
      </c>
      <c r="S10" s="15">
        <v>1708</v>
      </c>
      <c r="T10" s="15">
        <v>1390</v>
      </c>
      <c r="U10" s="16">
        <v>325</v>
      </c>
      <c r="V10" s="14">
        <v>17521</v>
      </c>
      <c r="W10" s="15">
        <v>1390</v>
      </c>
      <c r="X10" s="15">
        <v>30</v>
      </c>
      <c r="Y10" s="15">
        <v>74</v>
      </c>
      <c r="Z10" s="16">
        <v>159</v>
      </c>
      <c r="AB10" s="23">
        <f t="shared" si="0"/>
        <v>0.12214457077292167</v>
      </c>
      <c r="AC10" s="22">
        <f t="shared" si="1"/>
        <v>0.80387409200968518</v>
      </c>
      <c r="AD10" s="22">
        <f t="shared" si="1"/>
        <v>1.0505196902563254</v>
      </c>
      <c r="AE10" s="26">
        <f t="shared" si="4"/>
        <v>166967</v>
      </c>
      <c r="AF10" s="22">
        <f t="shared" si="2"/>
        <v>0.91378950662355274</v>
      </c>
      <c r="AG10" s="22">
        <f t="shared" si="3"/>
        <v>7.2494002294774179E-2</v>
      </c>
    </row>
    <row r="11" spans="1:33">
      <c r="A11" s="28">
        <v>2009</v>
      </c>
      <c r="B11" s="13">
        <v>3640115</v>
      </c>
      <c r="C11" s="14">
        <v>83282</v>
      </c>
      <c r="D11" s="15">
        <v>23066</v>
      </c>
      <c r="E11" s="16">
        <v>106348</v>
      </c>
      <c r="F11" s="14">
        <v>31377</v>
      </c>
      <c r="G11" s="6">
        <v>10.8</v>
      </c>
      <c r="H11" s="15">
        <v>17864</v>
      </c>
      <c r="I11" s="16">
        <v>2274</v>
      </c>
      <c r="J11" s="14">
        <v>822</v>
      </c>
      <c r="K11" s="16">
        <v>23274</v>
      </c>
      <c r="L11" s="14">
        <v>9347</v>
      </c>
      <c r="M11" s="15">
        <v>301</v>
      </c>
      <c r="N11" s="15">
        <v>2372</v>
      </c>
      <c r="O11" s="15">
        <v>2347</v>
      </c>
      <c r="P11" s="15">
        <v>2804</v>
      </c>
      <c r="Q11" s="16">
        <v>693</v>
      </c>
      <c r="R11" s="14">
        <v>14899</v>
      </c>
      <c r="S11" s="15">
        <v>1541</v>
      </c>
      <c r="T11" s="15">
        <v>1104</v>
      </c>
      <c r="U11" s="16">
        <v>320</v>
      </c>
      <c r="V11" s="14">
        <v>16511</v>
      </c>
      <c r="W11" s="15">
        <v>1104</v>
      </c>
      <c r="X11" s="15">
        <v>27</v>
      </c>
      <c r="Y11" s="15">
        <v>60</v>
      </c>
      <c r="Z11" s="16">
        <v>162</v>
      </c>
      <c r="AB11" s="23">
        <f t="shared" si="0"/>
        <v>0.12729511867442903</v>
      </c>
      <c r="AC11" s="22">
        <f t="shared" si="1"/>
        <v>0.66343825665859568</v>
      </c>
      <c r="AD11" s="22">
        <f t="shared" si="1"/>
        <v>0.96376661559484866</v>
      </c>
      <c r="AE11" s="26">
        <f t="shared" si="4"/>
        <v>151950</v>
      </c>
      <c r="AF11" s="22">
        <f t="shared" si="2"/>
        <v>0.92426108374384242</v>
      </c>
      <c r="AG11" s="22">
        <f t="shared" si="3"/>
        <v>6.1800268696820419E-2</v>
      </c>
    </row>
    <row r="12" spans="1:33">
      <c r="A12" s="28">
        <v>2010</v>
      </c>
      <c r="B12" s="13">
        <v>3608834</v>
      </c>
      <c r="C12" s="14">
        <v>61415</v>
      </c>
      <c r="D12" s="15">
        <v>27052</v>
      </c>
      <c r="E12" s="16">
        <v>88467</v>
      </c>
      <c r="F12" s="14">
        <v>31628</v>
      </c>
      <c r="G12" s="6">
        <v>11.3</v>
      </c>
      <c r="H12" s="15">
        <v>16308</v>
      </c>
      <c r="I12" s="16">
        <v>1883</v>
      </c>
      <c r="J12" s="14">
        <v>740</v>
      </c>
      <c r="K12" s="16">
        <v>20917</v>
      </c>
      <c r="L12" s="14">
        <v>8772</v>
      </c>
      <c r="M12" s="15">
        <v>315</v>
      </c>
      <c r="N12" s="15">
        <v>1958</v>
      </c>
      <c r="O12" s="15">
        <v>1986</v>
      </c>
      <c r="P12" s="15">
        <v>2678</v>
      </c>
      <c r="Q12" s="16">
        <v>599</v>
      </c>
      <c r="R12" s="14">
        <v>13466</v>
      </c>
      <c r="S12" s="15">
        <v>1569</v>
      </c>
      <c r="T12" s="15">
        <v>1003</v>
      </c>
      <c r="U12" s="16">
        <v>270</v>
      </c>
      <c r="V12" s="14">
        <v>15064</v>
      </c>
      <c r="W12" s="15">
        <v>1003</v>
      </c>
      <c r="X12" s="15">
        <v>34</v>
      </c>
      <c r="Y12" s="15">
        <v>71</v>
      </c>
      <c r="Z12" s="16">
        <v>136</v>
      </c>
      <c r="AB12" s="23">
        <f t="shared" si="0"/>
        <v>0.11546480255089527</v>
      </c>
      <c r="AC12" s="22">
        <f t="shared" si="1"/>
        <v>0.59725585149313964</v>
      </c>
      <c r="AD12" s="22">
        <f t="shared" si="1"/>
        <v>0.86616423040291524</v>
      </c>
      <c r="AE12" s="26">
        <f t="shared" si="4"/>
        <v>119748</v>
      </c>
      <c r="AF12" s="22">
        <f t="shared" si="2"/>
        <v>0.92371842040716212</v>
      </c>
      <c r="AG12" s="22">
        <f t="shared" si="3"/>
        <v>6.150355653666912E-2</v>
      </c>
    </row>
    <row r="13" spans="1:33">
      <c r="A13" s="28">
        <v>2011</v>
      </c>
      <c r="B13" s="13">
        <v>3598242</v>
      </c>
      <c r="C13" s="14">
        <v>67366</v>
      </c>
      <c r="D13" s="15">
        <v>43755</v>
      </c>
      <c r="E13" s="16">
        <v>111121</v>
      </c>
      <c r="F13" s="14">
        <v>31698</v>
      </c>
      <c r="G13" s="6">
        <v>11.9</v>
      </c>
      <c r="H13" s="15">
        <v>15827</v>
      </c>
      <c r="I13" s="16">
        <v>1645</v>
      </c>
      <c r="J13" s="14">
        <v>638</v>
      </c>
      <c r="K13" s="16">
        <v>20172</v>
      </c>
      <c r="L13" s="14">
        <v>8495</v>
      </c>
      <c r="M13" s="15">
        <v>383</v>
      </c>
      <c r="N13" s="15">
        <v>739</v>
      </c>
      <c r="O13" s="15">
        <v>2578</v>
      </c>
      <c r="P13" s="15">
        <v>2486</v>
      </c>
      <c r="Q13" s="16">
        <v>1146</v>
      </c>
      <c r="R13" s="14">
        <v>13037</v>
      </c>
      <c r="S13" s="15">
        <v>1517</v>
      </c>
      <c r="T13" s="15">
        <v>961</v>
      </c>
      <c r="U13" s="16">
        <v>312</v>
      </c>
      <c r="V13" s="14">
        <v>14522</v>
      </c>
      <c r="W13" s="15">
        <v>961</v>
      </c>
      <c r="X13" s="15">
        <v>50</v>
      </c>
      <c r="Y13" s="15">
        <v>77</v>
      </c>
      <c r="Z13" s="16">
        <v>217</v>
      </c>
      <c r="AB13" s="23">
        <f t="shared" si="0"/>
        <v>0.10393631136665192</v>
      </c>
      <c r="AC13" s="22">
        <f t="shared" si="1"/>
        <v>0.51493139628732854</v>
      </c>
      <c r="AD13" s="22">
        <f t="shared" si="1"/>
        <v>0.83531409168081494</v>
      </c>
      <c r="AE13" s="26">
        <f t="shared" si="4"/>
        <v>121713</v>
      </c>
      <c r="AF13" s="22">
        <f t="shared" si="2"/>
        <v>0.91754596575472291</v>
      </c>
      <c r="AG13" s="22">
        <f t="shared" si="3"/>
        <v>6.0719024451886018E-2</v>
      </c>
    </row>
    <row r="14" spans="1:33">
      <c r="A14" s="28">
        <v>2012</v>
      </c>
      <c r="B14" s="13">
        <v>3621735</v>
      </c>
      <c r="C14" s="14">
        <v>76293</v>
      </c>
      <c r="D14" s="15">
        <v>63651</v>
      </c>
      <c r="E14" s="16">
        <v>139944</v>
      </c>
      <c r="F14" s="14">
        <v>31692</v>
      </c>
      <c r="G14" s="6">
        <v>12.5</v>
      </c>
      <c r="H14" s="15">
        <v>15174</v>
      </c>
      <c r="I14" s="16">
        <v>1698</v>
      </c>
      <c r="J14" s="14">
        <v>605</v>
      </c>
      <c r="K14" s="16">
        <v>18979</v>
      </c>
      <c r="L14" s="14">
        <v>8005</v>
      </c>
      <c r="M14" s="15">
        <v>377</v>
      </c>
      <c r="N14" s="15">
        <v>682</v>
      </c>
      <c r="O14" s="15">
        <v>2534</v>
      </c>
      <c r="P14" s="15">
        <v>2365</v>
      </c>
      <c r="Q14" s="16">
        <v>1211</v>
      </c>
      <c r="R14" s="14">
        <v>12430</v>
      </c>
      <c r="S14" s="15">
        <v>1452</v>
      </c>
      <c r="T14" s="15">
        <v>940</v>
      </c>
      <c r="U14" s="16">
        <v>352</v>
      </c>
      <c r="V14" s="14">
        <v>13877</v>
      </c>
      <c r="W14" s="15">
        <v>939</v>
      </c>
      <c r="X14" s="15">
        <v>47</v>
      </c>
      <c r="Y14" s="15">
        <v>72</v>
      </c>
      <c r="Z14" s="16">
        <v>239</v>
      </c>
      <c r="AB14" s="23">
        <f t="shared" si="0"/>
        <v>0.11190193752471332</v>
      </c>
      <c r="AC14" s="22">
        <f t="shared" si="1"/>
        <v>0.48829701372074252</v>
      </c>
      <c r="AD14" s="22">
        <f t="shared" si="1"/>
        <v>0.7859124601432772</v>
      </c>
      <c r="AE14" s="26">
        <f t="shared" si="4"/>
        <v>116451</v>
      </c>
      <c r="AF14" s="22">
        <f t="shared" si="2"/>
        <v>0.91452484512982735</v>
      </c>
      <c r="AG14" s="22">
        <f t="shared" si="3"/>
        <v>6.188216686437327E-2</v>
      </c>
    </row>
    <row r="15" spans="1:33">
      <c r="A15" s="28">
        <v>2013</v>
      </c>
      <c r="B15" s="13">
        <v>3690599</v>
      </c>
      <c r="C15" s="14">
        <v>81564</v>
      </c>
      <c r="D15" s="15">
        <v>83387</v>
      </c>
      <c r="E15" s="16">
        <v>164951</v>
      </c>
      <c r="F15" s="14">
        <v>31760</v>
      </c>
      <c r="G15" s="6">
        <v>13</v>
      </c>
      <c r="H15" s="15">
        <v>15691</v>
      </c>
      <c r="I15" s="16">
        <v>1662</v>
      </c>
      <c r="J15" s="14">
        <v>591</v>
      </c>
      <c r="K15" s="16">
        <v>20090</v>
      </c>
      <c r="L15" s="14">
        <v>8332</v>
      </c>
      <c r="M15" s="15">
        <v>382</v>
      </c>
      <c r="N15" s="15">
        <v>604</v>
      </c>
      <c r="O15" s="15">
        <v>2677</v>
      </c>
      <c r="P15" s="15">
        <v>2468</v>
      </c>
      <c r="Q15" s="16">
        <v>1228</v>
      </c>
      <c r="R15" s="14">
        <v>12894</v>
      </c>
      <c r="S15" s="15">
        <v>1476</v>
      </c>
      <c r="T15" s="15">
        <v>981</v>
      </c>
      <c r="U15" s="16">
        <v>340</v>
      </c>
      <c r="V15" s="14">
        <v>14356</v>
      </c>
      <c r="W15" s="15">
        <v>981</v>
      </c>
      <c r="X15" s="15">
        <v>63</v>
      </c>
      <c r="Y15" s="15">
        <v>81</v>
      </c>
      <c r="Z15" s="16">
        <v>210</v>
      </c>
      <c r="AB15" s="23">
        <f t="shared" si="0"/>
        <v>0.10592059142183417</v>
      </c>
      <c r="AC15" s="22">
        <f t="shared" si="1"/>
        <v>0.47699757869249393</v>
      </c>
      <c r="AD15" s="22">
        <f t="shared" si="1"/>
        <v>0.83191850594227501</v>
      </c>
      <c r="AE15" s="26">
        <f>B14+E15-B15</f>
        <v>96087</v>
      </c>
      <c r="AF15" s="22">
        <f t="shared" si="2"/>
        <v>0.91491938053661337</v>
      </c>
      <c r="AG15" s="22">
        <f t="shared" si="3"/>
        <v>6.2519915875342558E-2</v>
      </c>
    </row>
    <row r="16" spans="1:33">
      <c r="A16" s="28">
        <v>2014</v>
      </c>
      <c r="B16" s="13">
        <v>3778002</v>
      </c>
      <c r="C16" s="14">
        <v>98812</v>
      </c>
      <c r="D16" s="15">
        <v>114005</v>
      </c>
      <c r="E16" s="16">
        <v>212817</v>
      </c>
      <c r="F16" s="14">
        <v>31802</v>
      </c>
      <c r="G16" s="6">
        <v>13.4</v>
      </c>
      <c r="H16" s="15">
        <v>15847</v>
      </c>
      <c r="I16" s="16">
        <v>1601</v>
      </c>
      <c r="J16" s="14">
        <v>626</v>
      </c>
      <c r="K16" s="16">
        <v>20124</v>
      </c>
      <c r="L16" s="14">
        <v>8663</v>
      </c>
      <c r="M16" s="15">
        <v>435</v>
      </c>
      <c r="N16" s="15">
        <v>649</v>
      </c>
      <c r="O16" s="15">
        <v>2488</v>
      </c>
      <c r="P16" s="15">
        <v>2499</v>
      </c>
      <c r="Q16" s="16">
        <v>1113</v>
      </c>
      <c r="R16" s="14">
        <v>13070</v>
      </c>
      <c r="S16" s="15">
        <v>1566</v>
      </c>
      <c r="T16" s="15">
        <v>941</v>
      </c>
      <c r="U16" s="16">
        <v>270</v>
      </c>
      <c r="V16" s="14">
        <v>14616</v>
      </c>
      <c r="W16" s="15">
        <v>941</v>
      </c>
      <c r="X16" s="15">
        <v>44</v>
      </c>
      <c r="Y16" s="15">
        <v>77</v>
      </c>
      <c r="Z16" s="16">
        <v>169</v>
      </c>
      <c r="AB16" s="23">
        <f t="shared" si="0"/>
        <v>0.10102858585221178</v>
      </c>
      <c r="AC16" s="22">
        <f t="shared" si="1"/>
        <v>0.50524616626311547</v>
      </c>
      <c r="AD16" s="22">
        <f t="shared" si="1"/>
        <v>0.83332643173630383</v>
      </c>
      <c r="AE16" s="26">
        <f t="shared" si="4"/>
        <v>125414</v>
      </c>
      <c r="AF16" s="22">
        <f t="shared" si="2"/>
        <v>0.92231968195873038</v>
      </c>
      <c r="AG16" s="22">
        <f t="shared" si="3"/>
        <v>5.9380324351612293E-2</v>
      </c>
    </row>
    <row r="17" spans="1:33">
      <c r="A17" s="28">
        <v>2015</v>
      </c>
      <c r="B17" s="13">
        <v>3886341</v>
      </c>
      <c r="C17" s="14">
        <v>110584</v>
      </c>
      <c r="D17" s="15">
        <v>142062</v>
      </c>
      <c r="E17" s="16">
        <v>252646</v>
      </c>
      <c r="F17" s="14">
        <v>31925</v>
      </c>
      <c r="G17" s="6">
        <v>13.7</v>
      </c>
      <c r="H17" s="15">
        <v>16331</v>
      </c>
      <c r="I17" s="16">
        <v>1577</v>
      </c>
      <c r="J17" s="14">
        <v>644</v>
      </c>
      <c r="K17" s="16">
        <v>20899</v>
      </c>
      <c r="L17" s="14">
        <v>8991</v>
      </c>
      <c r="M17" s="15">
        <v>386</v>
      </c>
      <c r="N17" s="15">
        <v>638</v>
      </c>
      <c r="O17" s="15">
        <v>2829</v>
      </c>
      <c r="P17" s="15">
        <v>2497</v>
      </c>
      <c r="Q17" s="16">
        <v>990</v>
      </c>
      <c r="R17" s="14">
        <v>13527</v>
      </c>
      <c r="S17" s="15">
        <v>1616</v>
      </c>
      <c r="T17" s="15">
        <v>909</v>
      </c>
      <c r="U17" s="16">
        <v>279</v>
      </c>
      <c r="V17" s="14">
        <v>15138</v>
      </c>
      <c r="W17" s="15">
        <v>909</v>
      </c>
      <c r="X17" s="15">
        <v>53</v>
      </c>
      <c r="Y17" s="15">
        <v>63</v>
      </c>
      <c r="Z17" s="16">
        <v>168</v>
      </c>
      <c r="AB17" s="23">
        <f t="shared" si="0"/>
        <v>9.6564815381789237E-2</v>
      </c>
      <c r="AC17" s="22">
        <f t="shared" si="1"/>
        <v>0.51977401129943501</v>
      </c>
      <c r="AD17" s="22">
        <f t="shared" si="1"/>
        <v>0.86541885792372353</v>
      </c>
      <c r="AE17" s="26">
        <f t="shared" si="4"/>
        <v>144307</v>
      </c>
      <c r="AF17" s="22">
        <f t="shared" si="2"/>
        <v>0.92694874778029512</v>
      </c>
      <c r="AG17" s="22">
        <f t="shared" si="3"/>
        <v>5.5661012797746615E-2</v>
      </c>
    </row>
    <row r="18" spans="1:33">
      <c r="A18" s="28">
        <v>2016</v>
      </c>
      <c r="B18" s="13">
        <v>4022798</v>
      </c>
      <c r="C18" s="14">
        <v>133702</v>
      </c>
      <c r="D18" s="15">
        <v>162888</v>
      </c>
      <c r="E18" s="16">
        <v>296590</v>
      </c>
      <c r="F18" s="14">
        <v>31986</v>
      </c>
      <c r="G18" s="6">
        <v>13.9</v>
      </c>
      <c r="H18" s="15">
        <v>16627</v>
      </c>
      <c r="I18" s="16">
        <v>1592</v>
      </c>
      <c r="J18" s="14">
        <v>607</v>
      </c>
      <c r="K18" s="16">
        <v>21329</v>
      </c>
      <c r="L18" s="14">
        <v>9212</v>
      </c>
      <c r="M18" s="15">
        <v>412</v>
      </c>
      <c r="N18" s="15">
        <v>676</v>
      </c>
      <c r="O18" s="15">
        <v>2729</v>
      </c>
      <c r="P18" s="15">
        <v>2552</v>
      </c>
      <c r="Q18" s="16">
        <v>1046</v>
      </c>
      <c r="R18" s="14">
        <v>13890</v>
      </c>
      <c r="S18" s="15">
        <v>1542</v>
      </c>
      <c r="T18" s="15">
        <v>933</v>
      </c>
      <c r="U18" s="16">
        <v>262</v>
      </c>
      <c r="V18" s="14">
        <v>15409</v>
      </c>
      <c r="W18" s="15">
        <v>933</v>
      </c>
      <c r="X18" s="15">
        <v>50</v>
      </c>
      <c r="Y18" s="15">
        <v>64</v>
      </c>
      <c r="Z18" s="16">
        <v>171</v>
      </c>
      <c r="AB18" s="23">
        <f t="shared" si="0"/>
        <v>9.574787995429121E-2</v>
      </c>
      <c r="AC18" s="22">
        <f t="shared" si="1"/>
        <v>0.48991121872477805</v>
      </c>
      <c r="AD18" s="22">
        <f t="shared" si="1"/>
        <v>0.88322497825996937</v>
      </c>
      <c r="AE18" s="26">
        <f t="shared" si="4"/>
        <v>160133</v>
      </c>
      <c r="AF18" s="22">
        <f t="shared" si="2"/>
        <v>0.92674565465808623</v>
      </c>
      <c r="AG18" s="22">
        <f t="shared" si="3"/>
        <v>5.6113550249594031E-2</v>
      </c>
    </row>
    <row r="19" spans="1:33">
      <c r="A19" s="28">
        <v>2017</v>
      </c>
      <c r="B19" s="13">
        <v>4211711</v>
      </c>
      <c r="C19" s="14">
        <v>154205</v>
      </c>
      <c r="D19" s="15">
        <v>176996</v>
      </c>
      <c r="E19" s="16">
        <v>331201</v>
      </c>
      <c r="F19" s="14">
        <v>32006</v>
      </c>
      <c r="G19" s="6">
        <v>14.1</v>
      </c>
      <c r="H19" s="15">
        <v>16489</v>
      </c>
      <c r="I19" s="16">
        <v>1402</v>
      </c>
      <c r="J19" s="14">
        <v>625</v>
      </c>
      <c r="K19" s="16">
        <v>21451</v>
      </c>
      <c r="L19" s="14">
        <v>9290</v>
      </c>
      <c r="M19" s="15">
        <v>358</v>
      </c>
      <c r="N19" s="15">
        <v>680</v>
      </c>
      <c r="O19" s="15">
        <v>2689</v>
      </c>
      <c r="P19" s="15">
        <v>2476</v>
      </c>
      <c r="Q19" s="16">
        <v>996</v>
      </c>
      <c r="R19" s="14">
        <v>13685</v>
      </c>
      <c r="S19" s="15">
        <v>1560</v>
      </c>
      <c r="T19" s="15">
        <v>961</v>
      </c>
      <c r="U19" s="16">
        <v>283</v>
      </c>
      <c r="V19" s="14">
        <v>15247</v>
      </c>
      <c r="W19" s="15">
        <v>961</v>
      </c>
      <c r="X19" s="15">
        <v>35</v>
      </c>
      <c r="Y19" s="15">
        <v>68</v>
      </c>
      <c r="Z19" s="16">
        <v>178</v>
      </c>
      <c r="AB19" s="23">
        <f t="shared" si="0"/>
        <v>8.5026381223846204E-2</v>
      </c>
      <c r="AC19" s="22">
        <f t="shared" si="1"/>
        <v>0.50443906376109771</v>
      </c>
      <c r="AD19" s="22">
        <f t="shared" si="1"/>
        <v>0.88827694728560191</v>
      </c>
      <c r="AE19" s="26">
        <f t="shared" si="4"/>
        <v>142288</v>
      </c>
      <c r="AF19" s="22">
        <f t="shared" si="2"/>
        <v>0.9246770574322275</v>
      </c>
      <c r="AG19" s="22">
        <f t="shared" si="3"/>
        <v>5.828127842804294E-2</v>
      </c>
    </row>
    <row r="20" spans="1:33">
      <c r="A20" s="28">
        <v>2018</v>
      </c>
      <c r="B20" s="13">
        <v>4417848</v>
      </c>
      <c r="C20" s="14">
        <v>178058</v>
      </c>
      <c r="D20" s="15">
        <v>182828</v>
      </c>
      <c r="E20" s="16">
        <v>360886</v>
      </c>
      <c r="F20" s="14">
        <v>32070</v>
      </c>
      <c r="G20" s="6">
        <v>14.2</v>
      </c>
      <c r="H20" s="15">
        <v>16951</v>
      </c>
      <c r="I20" s="16">
        <v>1442</v>
      </c>
      <c r="J20" s="14">
        <v>633</v>
      </c>
      <c r="K20" s="16">
        <v>21999</v>
      </c>
      <c r="L20" s="14">
        <v>9284</v>
      </c>
      <c r="M20" s="15">
        <v>420</v>
      </c>
      <c r="N20" s="15">
        <v>647</v>
      </c>
      <c r="O20" s="15">
        <v>2896</v>
      </c>
      <c r="P20" s="15">
        <v>2599</v>
      </c>
      <c r="Q20" s="16">
        <v>1105</v>
      </c>
      <c r="R20" s="14">
        <v>14193</v>
      </c>
      <c r="S20" s="15">
        <v>1501</v>
      </c>
      <c r="T20" s="15">
        <v>988</v>
      </c>
      <c r="U20" s="16">
        <v>269</v>
      </c>
      <c r="V20" s="14">
        <v>15629</v>
      </c>
      <c r="W20" s="15">
        <v>988</v>
      </c>
      <c r="X20" s="15">
        <v>41</v>
      </c>
      <c r="Y20" s="15">
        <v>93</v>
      </c>
      <c r="Z20" s="16">
        <v>200</v>
      </c>
      <c r="AB20" s="23">
        <f t="shared" si="0"/>
        <v>8.506872750870155E-2</v>
      </c>
      <c r="AC20" s="22">
        <f t="shared" si="1"/>
        <v>0.51089588377723971</v>
      </c>
      <c r="AD20" s="22">
        <f t="shared" si="1"/>
        <v>0.910969398318771</v>
      </c>
      <c r="AE20" s="26">
        <f t="shared" si="4"/>
        <v>154749</v>
      </c>
      <c r="AF20" s="22">
        <f t="shared" si="2"/>
        <v>0.92201050085540681</v>
      </c>
      <c r="AG20" s="22">
        <f t="shared" si="3"/>
        <v>5.8285646864491773E-2</v>
      </c>
    </row>
    <row r="21" spans="1:33">
      <c r="A21" s="28">
        <v>2019</v>
      </c>
      <c r="B21" s="13">
        <v>4625398</v>
      </c>
      <c r="C21" s="14">
        <v>202531</v>
      </c>
      <c r="D21" s="15">
        <v>182123</v>
      </c>
      <c r="E21" s="16">
        <v>384654</v>
      </c>
      <c r="F21" s="14">
        <v>32204</v>
      </c>
      <c r="G21" s="6">
        <v>14.4</v>
      </c>
      <c r="H21" s="15">
        <v>16627</v>
      </c>
      <c r="I21" s="16">
        <v>1396</v>
      </c>
      <c r="J21" s="14">
        <v>602</v>
      </c>
      <c r="K21" s="16">
        <v>21596</v>
      </c>
      <c r="L21" s="14">
        <v>9329</v>
      </c>
      <c r="M21" s="15">
        <v>395</v>
      </c>
      <c r="N21" s="15">
        <v>610</v>
      </c>
      <c r="O21" s="15">
        <v>2713</v>
      </c>
      <c r="P21" s="15">
        <v>2448</v>
      </c>
      <c r="Q21" s="16">
        <v>1132</v>
      </c>
      <c r="R21" s="14">
        <v>14042</v>
      </c>
      <c r="S21" s="15">
        <v>1467</v>
      </c>
      <c r="T21" s="15">
        <v>848</v>
      </c>
      <c r="U21" s="16">
        <v>270</v>
      </c>
      <c r="V21" s="14">
        <v>15513</v>
      </c>
      <c r="W21" s="15">
        <v>848</v>
      </c>
      <c r="X21" s="15">
        <v>32</v>
      </c>
      <c r="Y21" s="15">
        <v>52</v>
      </c>
      <c r="Z21" s="16">
        <v>182</v>
      </c>
      <c r="AB21" s="23">
        <f t="shared" si="0"/>
        <v>8.395982438202923E-2</v>
      </c>
      <c r="AC21" s="22">
        <f t="shared" si="1"/>
        <v>0.48587570621468928</v>
      </c>
      <c r="AD21" s="22">
        <f t="shared" si="1"/>
        <v>0.89428133670131271</v>
      </c>
      <c r="AE21" s="26">
        <f t="shared" si="4"/>
        <v>177104</v>
      </c>
      <c r="AF21" s="22">
        <f t="shared" si="2"/>
        <v>0.93300054128826604</v>
      </c>
      <c r="AG21" s="22">
        <f t="shared" si="3"/>
        <v>5.1001383292235518E-2</v>
      </c>
    </row>
    <row r="22" spans="1:33">
      <c r="A22" s="28">
        <v>2020</v>
      </c>
      <c r="B22" s="13">
        <v>4756537</v>
      </c>
      <c r="C22" s="14">
        <v>165115</v>
      </c>
      <c r="D22" s="15">
        <v>151503</v>
      </c>
      <c r="E22" s="16">
        <v>316618</v>
      </c>
      <c r="F22" s="14">
        <v>32396</v>
      </c>
      <c r="G22" s="6">
        <v>14.7</v>
      </c>
      <c r="H22" s="15">
        <v>13778</v>
      </c>
      <c r="I22" s="16">
        <v>1361</v>
      </c>
      <c r="J22" s="14">
        <v>460</v>
      </c>
      <c r="K22" s="16">
        <v>17716</v>
      </c>
      <c r="L22" s="14">
        <v>7367</v>
      </c>
      <c r="M22" s="15">
        <v>319</v>
      </c>
      <c r="N22" s="15">
        <v>606</v>
      </c>
      <c r="O22" s="15">
        <v>2653</v>
      </c>
      <c r="P22" s="15">
        <v>1773</v>
      </c>
      <c r="Q22" s="16">
        <v>1060</v>
      </c>
      <c r="R22" s="14">
        <v>11690</v>
      </c>
      <c r="S22" s="15">
        <v>1224</v>
      </c>
      <c r="T22" s="15">
        <v>601</v>
      </c>
      <c r="U22" s="16">
        <v>263</v>
      </c>
      <c r="V22" s="14">
        <v>12933</v>
      </c>
      <c r="W22" s="15">
        <v>601</v>
      </c>
      <c r="X22" s="15">
        <v>32</v>
      </c>
      <c r="Y22" s="15">
        <v>55</v>
      </c>
      <c r="Z22" s="16">
        <v>157</v>
      </c>
      <c r="AB22" s="23">
        <f t="shared" si="0"/>
        <v>9.8780664827986642E-2</v>
      </c>
      <c r="AC22" s="22">
        <f t="shared" si="1"/>
        <v>0.37126715092816787</v>
      </c>
      <c r="AD22" s="22">
        <f t="shared" si="1"/>
        <v>0.73361215785332723</v>
      </c>
      <c r="AE22" s="26">
        <f t="shared" si="4"/>
        <v>185479</v>
      </c>
      <c r="AF22" s="22">
        <f t="shared" si="2"/>
        <v>0.93867034402670924</v>
      </c>
      <c r="AG22" s="22">
        <f t="shared" si="3"/>
        <v>4.3620264189287272E-2</v>
      </c>
    </row>
    <row r="23" spans="1:33">
      <c r="A23" s="28">
        <v>2021</v>
      </c>
      <c r="B23" s="13">
        <v>4885598</v>
      </c>
      <c r="C23" s="14">
        <v>161741</v>
      </c>
      <c r="D23" s="15">
        <v>151735</v>
      </c>
      <c r="E23" s="16">
        <v>313476</v>
      </c>
      <c r="F23" s="14">
        <v>32521</v>
      </c>
      <c r="G23" s="6">
        <v>15</v>
      </c>
      <c r="H23" s="15">
        <v>14233</v>
      </c>
      <c r="I23" s="16">
        <v>1224</v>
      </c>
      <c r="J23" s="14">
        <v>544</v>
      </c>
      <c r="K23" s="16">
        <v>18599</v>
      </c>
      <c r="L23" s="14">
        <v>8081</v>
      </c>
      <c r="M23" s="15">
        <v>312</v>
      </c>
      <c r="N23" s="15">
        <v>542</v>
      </c>
      <c r="O23" s="15">
        <v>2569</v>
      </c>
      <c r="P23" s="15">
        <v>1795</v>
      </c>
      <c r="Q23" s="16">
        <v>934</v>
      </c>
      <c r="R23" s="14">
        <v>12047</v>
      </c>
      <c r="S23" s="15">
        <v>1362</v>
      </c>
      <c r="T23" s="15">
        <v>557</v>
      </c>
      <c r="U23" s="16">
        <v>267</v>
      </c>
      <c r="V23" s="14">
        <v>13432</v>
      </c>
      <c r="W23" s="15">
        <v>557</v>
      </c>
      <c r="X23" s="15">
        <v>24</v>
      </c>
      <c r="Y23" s="15">
        <v>57</v>
      </c>
      <c r="Z23" s="16">
        <v>163</v>
      </c>
      <c r="AB23" s="23">
        <f t="shared" si="0"/>
        <v>8.5997330148247036E-2</v>
      </c>
      <c r="AC23" s="22">
        <f t="shared" si="1"/>
        <v>0.43906376109765938</v>
      </c>
      <c r="AD23" s="22">
        <f t="shared" si="1"/>
        <v>0.77017681891589718</v>
      </c>
      <c r="AE23" s="26">
        <f t="shared" si="4"/>
        <v>184415</v>
      </c>
      <c r="AF23" s="22">
        <f t="shared" si="2"/>
        <v>0.94372233541769124</v>
      </c>
      <c r="AG23" s="22">
        <f t="shared" si="3"/>
        <v>3.9134405957984966E-2</v>
      </c>
    </row>
    <row r="24" spans="1:33">
      <c r="A24" s="28">
        <v>2022</v>
      </c>
      <c r="B24" s="13">
        <v>4980933</v>
      </c>
      <c r="C24" s="14">
        <v>149864</v>
      </c>
      <c r="D24" s="15">
        <v>143301</v>
      </c>
      <c r="E24" s="16">
        <v>293165</v>
      </c>
      <c r="F24" s="14">
        <v>32552</v>
      </c>
      <c r="G24" s="6">
        <v>15.4</v>
      </c>
      <c r="H24" s="15">
        <v>14748</v>
      </c>
      <c r="I24" s="16">
        <v>1195</v>
      </c>
      <c r="J24" s="14">
        <v>537</v>
      </c>
      <c r="K24" s="16">
        <v>19546</v>
      </c>
      <c r="L24" s="14">
        <v>8142</v>
      </c>
      <c r="M24" s="15">
        <v>312</v>
      </c>
      <c r="N24" s="15">
        <v>593</v>
      </c>
      <c r="O24" s="15">
        <v>2600</v>
      </c>
      <c r="P24" s="15">
        <v>2036</v>
      </c>
      <c r="Q24" s="16">
        <v>1065</v>
      </c>
      <c r="R24" s="14">
        <v>12486</v>
      </c>
      <c r="S24" s="15">
        <v>1222</v>
      </c>
      <c r="T24" s="15">
        <v>680</v>
      </c>
      <c r="U24" s="16">
        <v>360</v>
      </c>
      <c r="V24" s="14">
        <v>13781</v>
      </c>
      <c r="W24" s="15">
        <v>680</v>
      </c>
      <c r="X24" s="15">
        <v>37</v>
      </c>
      <c r="Y24" s="15">
        <v>61</v>
      </c>
      <c r="Z24" s="16">
        <v>189</v>
      </c>
      <c r="AB24" s="23">
        <f t="shared" si="0"/>
        <v>8.1027935991320854E-2</v>
      </c>
      <c r="AC24" s="22">
        <f t="shared" si="1"/>
        <v>0.43341404358353514</v>
      </c>
      <c r="AD24" s="22">
        <f t="shared" si="1"/>
        <v>0.80939169323781524</v>
      </c>
      <c r="AE24" s="26">
        <f t="shared" si="4"/>
        <v>197830</v>
      </c>
      <c r="AF24" s="22">
        <f t="shared" si="2"/>
        <v>0.93443178736099808</v>
      </c>
      <c r="AG24" s="22">
        <f t="shared" si="3"/>
        <v>4.6107946840249527E-2</v>
      </c>
    </row>
    <row r="25" spans="1:33" ht="14.4" thickBot="1">
      <c r="A25" s="29">
        <v>2023</v>
      </c>
      <c r="B25" s="17">
        <v>5080748</v>
      </c>
      <c r="C25" s="18">
        <v>150393</v>
      </c>
      <c r="D25" s="19">
        <v>120897</v>
      </c>
      <c r="E25" s="20">
        <v>271290</v>
      </c>
      <c r="F25" s="18">
        <v>32626</v>
      </c>
      <c r="G25" s="7">
        <v>15.8</v>
      </c>
      <c r="H25" s="19">
        <v>14452</v>
      </c>
      <c r="I25" s="20">
        <v>1040</v>
      </c>
      <c r="J25" s="18">
        <v>472</v>
      </c>
      <c r="K25" s="20">
        <v>18746</v>
      </c>
      <c r="L25" s="18">
        <v>7838</v>
      </c>
      <c r="M25" s="19">
        <v>385</v>
      </c>
      <c r="N25" s="19">
        <v>559</v>
      </c>
      <c r="O25" s="19">
        <v>2384</v>
      </c>
      <c r="P25" s="19">
        <v>2094</v>
      </c>
      <c r="Q25" s="20">
        <v>1192</v>
      </c>
      <c r="R25" s="18">
        <v>12169</v>
      </c>
      <c r="S25" s="19">
        <v>1180</v>
      </c>
      <c r="T25" s="19">
        <v>684</v>
      </c>
      <c r="U25" s="20">
        <v>419</v>
      </c>
      <c r="V25" s="18">
        <v>13520</v>
      </c>
      <c r="W25" s="19">
        <v>684</v>
      </c>
      <c r="X25" s="19">
        <v>33</v>
      </c>
      <c r="Y25" s="19">
        <v>55</v>
      </c>
      <c r="Z25" s="20">
        <v>160</v>
      </c>
      <c r="AB25" s="23">
        <f t="shared" si="0"/>
        <v>7.1962358151120953E-2</v>
      </c>
      <c r="AC25" s="22">
        <f t="shared" si="1"/>
        <v>0.38095238095238093</v>
      </c>
      <c r="AD25" s="22">
        <f t="shared" si="1"/>
        <v>0.77626402749596257</v>
      </c>
      <c r="AE25" s="26">
        <f t="shared" si="4"/>
        <v>171475</v>
      </c>
      <c r="AF25" s="22">
        <f t="shared" si="2"/>
        <v>0.93551065596457239</v>
      </c>
      <c r="AG25" s="22">
        <f t="shared" si="3"/>
        <v>4.7329089399391087E-2</v>
      </c>
    </row>
    <row r="26" spans="1:33" ht="14.4" thickTop="1"/>
    <row r="27" spans="1:33">
      <c r="A27" s="21" t="s">
        <v>20</v>
      </c>
      <c r="B27" s="22">
        <f>B25/B3-1</f>
        <v>0.70828932950436974</v>
      </c>
      <c r="C27" s="22">
        <f t="shared" ref="C27:Z27" si="5">C25/C3-1</f>
        <v>-0.10391815722678366</v>
      </c>
      <c r="D27" s="22">
        <f t="shared" si="5"/>
        <v>0.92192865318580686</v>
      </c>
      <c r="E27" s="22">
        <f t="shared" si="5"/>
        <v>0.17574911804730897</v>
      </c>
      <c r="F27" s="22">
        <f t="shared" si="5"/>
        <v>7.5984433744475943E-2</v>
      </c>
      <c r="G27" s="22">
        <f t="shared" si="5"/>
        <v>0.28455284552845517</v>
      </c>
      <c r="H27" s="22">
        <f t="shared" si="5"/>
        <v>-0.21902188597676309</v>
      </c>
      <c r="I27" s="22">
        <f t="shared" si="5"/>
        <v>-0.51356407857811037</v>
      </c>
      <c r="J27" s="22">
        <f t="shared" si="5"/>
        <v>-0.61904761904761907</v>
      </c>
      <c r="K27" s="22">
        <f t="shared" si="5"/>
        <v>-0.22373597250403743</v>
      </c>
      <c r="L27" s="22">
        <f t="shared" si="5"/>
        <v>-0.16767548051396408</v>
      </c>
      <c r="M27" s="22">
        <f t="shared" si="5"/>
        <v>-0.43877551020408168</v>
      </c>
      <c r="N27" s="22">
        <f t="shared" si="5"/>
        <v>-0.46863117870722437</v>
      </c>
      <c r="O27" s="22">
        <f t="shared" si="5"/>
        <v>-0.20639147802929425</v>
      </c>
      <c r="P27" s="22">
        <f t="shared" si="5"/>
        <v>-0.46608873023967368</v>
      </c>
      <c r="Q27" s="22">
        <f t="shared" si="5"/>
        <v>1.8113207547169812</v>
      </c>
      <c r="R27" s="22">
        <f t="shared" si="5"/>
        <v>-0.14776945164227184</v>
      </c>
      <c r="S27" s="22">
        <f t="shared" si="5"/>
        <v>-0.41785890478539711</v>
      </c>
      <c r="T27" s="22">
        <f t="shared" si="5"/>
        <v>-0.66322008862629245</v>
      </c>
      <c r="U27" s="22">
        <f t="shared" si="5"/>
        <v>1.4940476190476191</v>
      </c>
      <c r="V27" s="22">
        <f t="shared" si="5"/>
        <v>-0.16723129042192797</v>
      </c>
      <c r="W27" s="22">
        <f t="shared" si="5"/>
        <v>-0.66322008862629245</v>
      </c>
      <c r="X27" s="22">
        <f t="shared" si="5"/>
        <v>-5.7142857142857162E-2</v>
      </c>
      <c r="Y27" s="22">
        <f t="shared" si="5"/>
        <v>-0.32926829268292679</v>
      </c>
      <c r="Z27" s="22">
        <f t="shared" si="5"/>
        <v>0.31147540983606548</v>
      </c>
    </row>
    <row r="30" spans="1:33">
      <c r="A30" s="24" t="s">
        <v>21</v>
      </c>
      <c r="D30" s="25">
        <f>B3/F3</f>
        <v>98.086306971835626</v>
      </c>
      <c r="F30" s="1" t="s">
        <v>35</v>
      </c>
      <c r="H30" s="22">
        <f>B3/(F3*1000*2.3/10)</f>
        <v>0.42646220422537229</v>
      </c>
    </row>
    <row r="31" spans="1:33">
      <c r="A31" s="24" t="s">
        <v>22</v>
      </c>
      <c r="D31" s="25">
        <f>B25/F25</f>
        <v>155.72696622325753</v>
      </c>
      <c r="F31" s="1" t="s">
        <v>34</v>
      </c>
      <c r="H31" s="22">
        <f>B25/(F25*1000*2.3/10)</f>
        <v>0.67707376618807624</v>
      </c>
    </row>
  </sheetData>
  <mergeCells count="11">
    <mergeCell ref="H1:H2"/>
    <mergeCell ref="C1:E1"/>
    <mergeCell ref="A1:A2"/>
    <mergeCell ref="B1:B2"/>
    <mergeCell ref="F1:F2"/>
    <mergeCell ref="G1:G2"/>
    <mergeCell ref="I1:I2"/>
    <mergeCell ref="J1:K1"/>
    <mergeCell ref="L1:Q1"/>
    <mergeCell ref="R1:U1"/>
    <mergeCell ref="V1:Z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Munkalapok</vt:lpstr>
      </vt:variant>
      <vt:variant>
        <vt:i4>1</vt:i4>
      </vt:variant>
      <vt:variant>
        <vt:lpstr>Diagramok</vt:lpstr>
      </vt:variant>
      <vt:variant>
        <vt:i4>8</vt:i4>
      </vt:variant>
      <vt:variant>
        <vt:lpstr>Névvel ellátott tartományok</vt:lpstr>
      </vt:variant>
      <vt:variant>
        <vt:i4>1</vt:i4>
      </vt:variant>
    </vt:vector>
  </HeadingPairs>
  <TitlesOfParts>
    <vt:vector size="10" baseType="lpstr">
      <vt:lpstr>balesetek</vt:lpstr>
      <vt:lpstr>Ittas</vt:lpstr>
      <vt:lpstr>Ittas2</vt:lpstr>
      <vt:lpstr>Covid1</vt:lpstr>
      <vt:lpstr>Covid2</vt:lpstr>
      <vt:lpstr>Közúthossz</vt:lpstr>
      <vt:lpstr>Közúthossz2</vt:lpstr>
      <vt:lpstr>Vezetőhiba</vt:lpstr>
      <vt:lpstr>Gyalogoshiba</vt:lpstr>
      <vt:lpstr>balesetek!balesetek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2025-03-13T21:30:49Z</dcterms:created>
  <dcterms:modified xsi:type="dcterms:W3CDTF">2025-03-17T22:35:58Z</dcterms:modified>
</cp:coreProperties>
</file>