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mal\komaljav\adat\i341\Gercso_Mark\"/>
    </mc:Choice>
  </mc:AlternateContent>
  <bookViews>
    <workbookView xWindow="480" yWindow="120" windowWidth="27795" windowHeight="12585" activeTab="2"/>
  </bookViews>
  <sheets>
    <sheet name="megálló" sheetId="1" r:id="rId1"/>
    <sheet name="teszt" sheetId="2" r:id="rId2"/>
    <sheet name="Diagram" sheetId="3" r:id="rId3"/>
    <sheet name="adatok" sheetId="4" r:id="rId4"/>
  </sheets>
  <calcPr calcId="152511"/>
</workbook>
</file>

<file path=xl/calcChain.xml><?xml version="1.0" encoding="utf-8"?>
<calcChain xmlns="http://schemas.openxmlformats.org/spreadsheetml/2006/main">
  <c r="K119" i="2" l="1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31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32" i="2"/>
  <c r="B100" i="2"/>
  <c r="C100" i="2"/>
  <c r="B77" i="2"/>
  <c r="C77" i="2"/>
  <c r="B54" i="2"/>
  <c r="C54" i="2"/>
  <c r="B8" i="2"/>
  <c r="B31" i="2"/>
  <c r="C31" i="2"/>
  <c r="D9" i="2"/>
  <c r="D8" i="2"/>
  <c r="C8" i="2"/>
  <c r="O2" i="2" l="1"/>
  <c r="J31" i="2"/>
  <c r="R2" i="2"/>
  <c r="Q2" i="2"/>
  <c r="P2" i="2"/>
  <c r="J100" i="2"/>
  <c r="D100" i="2" s="1"/>
  <c r="I100" i="2" s="1"/>
  <c r="C101" i="2" s="1"/>
  <c r="J77" i="2"/>
  <c r="D77" i="2" s="1"/>
  <c r="E77" i="2" s="1"/>
  <c r="J54" i="2"/>
  <c r="D54" i="2" s="1"/>
  <c r="E54" i="2" s="1"/>
  <c r="E8" i="2"/>
  <c r="F8" i="2" s="1"/>
  <c r="B9" i="2" s="1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11" i="2"/>
  <c r="D10" i="2"/>
  <c r="D31" i="2" l="1"/>
  <c r="E100" i="2"/>
  <c r="I77" i="2"/>
  <c r="C78" i="2" s="1"/>
  <c r="I54" i="2"/>
  <c r="C55" i="2" s="1"/>
  <c r="I31" i="2" l="1"/>
  <c r="C32" i="2" s="1"/>
  <c r="E31" i="2"/>
  <c r="I8" i="2"/>
  <c r="F31" i="2" l="1"/>
  <c r="B32" i="2" s="1"/>
  <c r="O3" i="2" s="1"/>
  <c r="C9" i="2"/>
  <c r="E9" i="2" s="1"/>
  <c r="F9" i="2" s="1"/>
  <c r="B10" i="2" s="1"/>
  <c r="J32" i="2" l="1"/>
  <c r="D32" i="2" s="1"/>
  <c r="E32" i="2" s="1"/>
  <c r="F54" i="2"/>
  <c r="B55" i="2" s="1"/>
  <c r="I9" i="2"/>
  <c r="I32" i="2" l="1"/>
  <c r="C33" i="2" s="1"/>
  <c r="J55" i="2"/>
  <c r="D55" i="2" s="1"/>
  <c r="E55" i="2" s="1"/>
  <c r="P3" i="2"/>
  <c r="F77" i="2"/>
  <c r="B78" i="2" s="1"/>
  <c r="F32" i="2"/>
  <c r="C10" i="2"/>
  <c r="E10" i="2" s="1"/>
  <c r="F10" i="2" s="1"/>
  <c r="B11" i="2" s="1"/>
  <c r="I55" i="2" l="1"/>
  <c r="C56" i="2" s="1"/>
  <c r="J78" i="2"/>
  <c r="D78" i="2" s="1"/>
  <c r="I78" i="2" s="1"/>
  <c r="C79" i="2" s="1"/>
  <c r="Q3" i="2"/>
  <c r="F100" i="2"/>
  <c r="B101" i="2" s="1"/>
  <c r="B33" i="2"/>
  <c r="F55" i="2"/>
  <c r="I10" i="2"/>
  <c r="E78" i="2" l="1"/>
  <c r="F78" i="2" s="1"/>
  <c r="J101" i="2"/>
  <c r="D101" i="2" s="1"/>
  <c r="R3" i="2"/>
  <c r="J33" i="2"/>
  <c r="D33" i="2" s="1"/>
  <c r="E33" i="2" s="1"/>
  <c r="F33" i="2" s="1"/>
  <c r="B34" i="2" s="1"/>
  <c r="O5" i="2" s="1"/>
  <c r="O4" i="2"/>
  <c r="B56" i="2"/>
  <c r="C11" i="2"/>
  <c r="E11" i="2" s="1"/>
  <c r="F11" i="2" s="1"/>
  <c r="B12" i="2" s="1"/>
  <c r="J56" i="2" l="1"/>
  <c r="D56" i="2" s="1"/>
  <c r="E56" i="2" s="1"/>
  <c r="F56" i="2" s="1"/>
  <c r="B57" i="2" s="1"/>
  <c r="P5" i="2" s="1"/>
  <c r="P4" i="2"/>
  <c r="I101" i="2"/>
  <c r="C102" i="2" s="1"/>
  <c r="E101" i="2"/>
  <c r="F101" i="2" s="1"/>
  <c r="B79" i="2"/>
  <c r="J34" i="2"/>
  <c r="D34" i="2" s="1"/>
  <c r="I33" i="2"/>
  <c r="C34" i="2" s="1"/>
  <c r="I11" i="2"/>
  <c r="I56" i="2" l="1"/>
  <c r="C57" i="2" s="1"/>
  <c r="J79" i="2"/>
  <c r="D79" i="2" s="1"/>
  <c r="Q4" i="2"/>
  <c r="B102" i="2"/>
  <c r="J57" i="2"/>
  <c r="D57" i="2" s="1"/>
  <c r="I34" i="2"/>
  <c r="C35" i="2" s="1"/>
  <c r="C12" i="2"/>
  <c r="E12" i="2" s="1"/>
  <c r="F12" i="2" s="1"/>
  <c r="B13" i="2" s="1"/>
  <c r="E57" i="2" l="1"/>
  <c r="J102" i="2"/>
  <c r="D102" i="2" s="1"/>
  <c r="I102" i="2" s="1"/>
  <c r="C103" i="2" s="1"/>
  <c r="R4" i="2"/>
  <c r="I79" i="2"/>
  <c r="C80" i="2" s="1"/>
  <c r="E79" i="2"/>
  <c r="F79" i="2" s="1"/>
  <c r="I57" i="2"/>
  <c r="C58" i="2" s="1"/>
  <c r="E34" i="2"/>
  <c r="F34" i="2" s="1"/>
  <c r="I12" i="2"/>
  <c r="B35" i="2" l="1"/>
  <c r="O6" i="2" s="1"/>
  <c r="E102" i="2"/>
  <c r="F102" i="2" s="1"/>
  <c r="B80" i="2"/>
  <c r="F57" i="2"/>
  <c r="C13" i="2"/>
  <c r="E13" i="2" s="1"/>
  <c r="F13" i="2" s="1"/>
  <c r="B14" i="2" s="1"/>
  <c r="J35" i="2" l="1"/>
  <c r="D35" i="2" s="1"/>
  <c r="E35" i="2" s="1"/>
  <c r="B58" i="2"/>
  <c r="P6" i="2" s="1"/>
  <c r="J80" i="2"/>
  <c r="D80" i="2" s="1"/>
  <c r="E80" i="2" s="1"/>
  <c r="F80" i="2" s="1"/>
  <c r="Q5" i="2"/>
  <c r="B103" i="2"/>
  <c r="I13" i="2"/>
  <c r="J58" i="2" l="1"/>
  <c r="D58" i="2" s="1"/>
  <c r="I58" i="2" s="1"/>
  <c r="C59" i="2" s="1"/>
  <c r="B81" i="2"/>
  <c r="Q6" i="2" s="1"/>
  <c r="I80" i="2"/>
  <c r="C81" i="2" s="1"/>
  <c r="J103" i="2"/>
  <c r="D103" i="2" s="1"/>
  <c r="E103" i="2" s="1"/>
  <c r="R5" i="2"/>
  <c r="I35" i="2"/>
  <c r="C36" i="2" s="1"/>
  <c r="F35" i="2"/>
  <c r="B36" i="2" s="1"/>
  <c r="O7" i="2" s="1"/>
  <c r="C14" i="2"/>
  <c r="E14" i="2" s="1"/>
  <c r="F14" i="2" s="1"/>
  <c r="B15" i="2" s="1"/>
  <c r="J81" i="2" l="1"/>
  <c r="D81" i="2" s="1"/>
  <c r="I81" i="2" s="1"/>
  <c r="C82" i="2" s="1"/>
  <c r="E58" i="2"/>
  <c r="F58" i="2" s="1"/>
  <c r="B59" i="2" s="1"/>
  <c r="P7" i="2" s="1"/>
  <c r="I103" i="2"/>
  <c r="C104" i="2" s="1"/>
  <c r="F103" i="2"/>
  <c r="B104" i="2" s="1"/>
  <c r="R6" i="2" s="1"/>
  <c r="J36" i="2"/>
  <c r="D36" i="2" s="1"/>
  <c r="I14" i="2"/>
  <c r="E81" i="2" l="1"/>
  <c r="F81" i="2" s="1"/>
  <c r="J104" i="2"/>
  <c r="D104" i="2" s="1"/>
  <c r="J59" i="2"/>
  <c r="D59" i="2" s="1"/>
  <c r="I59" i="2" s="1"/>
  <c r="C60" i="2" s="1"/>
  <c r="I36" i="2"/>
  <c r="E36" i="2"/>
  <c r="C15" i="2"/>
  <c r="E15" i="2" s="1"/>
  <c r="F15" i="2" s="1"/>
  <c r="B16" i="2" s="1"/>
  <c r="B82" i="2" l="1"/>
  <c r="E104" i="2"/>
  <c r="I104" i="2"/>
  <c r="C105" i="2" s="1"/>
  <c r="E59" i="2"/>
  <c r="F36" i="2"/>
  <c r="B37" i="2" s="1"/>
  <c r="O8" i="2" s="1"/>
  <c r="C37" i="2"/>
  <c r="I15" i="2"/>
  <c r="J82" i="2" l="1"/>
  <c r="D82" i="2" s="1"/>
  <c r="I82" i="2" s="1"/>
  <c r="C83" i="2" s="1"/>
  <c r="Q7" i="2"/>
  <c r="F104" i="2"/>
  <c r="B105" i="2" s="1"/>
  <c r="R7" i="2" s="1"/>
  <c r="F59" i="2"/>
  <c r="B60" i="2" s="1"/>
  <c r="P8" i="2" s="1"/>
  <c r="J37" i="2"/>
  <c r="D37" i="2" s="1"/>
  <c r="I37" i="2" s="1"/>
  <c r="C16" i="2"/>
  <c r="E16" i="2" s="1"/>
  <c r="F16" i="2" s="1"/>
  <c r="B17" i="2" s="1"/>
  <c r="E82" i="2" l="1"/>
  <c r="F82" i="2" s="1"/>
  <c r="B83" i="2" s="1"/>
  <c r="Q8" i="2" s="1"/>
  <c r="J105" i="2"/>
  <c r="D105" i="2" s="1"/>
  <c r="J60" i="2"/>
  <c r="D60" i="2" s="1"/>
  <c r="E60" i="2" s="1"/>
  <c r="C38" i="2"/>
  <c r="E37" i="2"/>
  <c r="I16" i="2"/>
  <c r="E105" i="2" l="1"/>
  <c r="I105" i="2"/>
  <c r="C106" i="2" s="1"/>
  <c r="J83" i="2"/>
  <c r="D83" i="2" s="1"/>
  <c r="E83" i="2" s="1"/>
  <c r="I60" i="2"/>
  <c r="C61" i="2" s="1"/>
  <c r="F37" i="2"/>
  <c r="B38" i="2" s="1"/>
  <c r="O9" i="2" s="1"/>
  <c r="C17" i="2"/>
  <c r="E17" i="2" s="1"/>
  <c r="F17" i="2" s="1"/>
  <c r="B18" i="2" s="1"/>
  <c r="I83" i="2" l="1"/>
  <c r="C84" i="2" s="1"/>
  <c r="F105" i="2"/>
  <c r="B106" i="2" s="1"/>
  <c r="R8" i="2" s="1"/>
  <c r="F60" i="2"/>
  <c r="B61" i="2" s="1"/>
  <c r="P9" i="2" s="1"/>
  <c r="J38" i="2"/>
  <c r="D38" i="2" s="1"/>
  <c r="I17" i="2"/>
  <c r="J106" i="2" l="1"/>
  <c r="D106" i="2" s="1"/>
  <c r="J61" i="2"/>
  <c r="D61" i="2" s="1"/>
  <c r="I61" i="2" s="1"/>
  <c r="C62" i="2" s="1"/>
  <c r="F83" i="2"/>
  <c r="B84" i="2" s="1"/>
  <c r="Q9" i="2" s="1"/>
  <c r="I38" i="2"/>
  <c r="C18" i="2"/>
  <c r="E18" i="2" s="1"/>
  <c r="F18" i="2" s="1"/>
  <c r="B19" i="2" s="1"/>
  <c r="E106" i="2" l="1"/>
  <c r="I106" i="2"/>
  <c r="C107" i="2" s="1"/>
  <c r="J84" i="2"/>
  <c r="D84" i="2" s="1"/>
  <c r="E38" i="2"/>
  <c r="F38" i="2" s="1"/>
  <c r="B39" i="2" s="1"/>
  <c r="O10" i="2" s="1"/>
  <c r="E61" i="2"/>
  <c r="C39" i="2"/>
  <c r="I18" i="2"/>
  <c r="F106" i="2" l="1"/>
  <c r="B107" i="2" s="1"/>
  <c r="R9" i="2" s="1"/>
  <c r="I84" i="2"/>
  <c r="C85" i="2" s="1"/>
  <c r="E84" i="2"/>
  <c r="F61" i="2"/>
  <c r="B62" i="2" s="1"/>
  <c r="P10" i="2" s="1"/>
  <c r="J39" i="2"/>
  <c r="D39" i="2" s="1"/>
  <c r="C19" i="2"/>
  <c r="E19" i="2" s="1"/>
  <c r="F19" i="2" s="1"/>
  <c r="B20" i="2" s="1"/>
  <c r="J107" i="2" l="1"/>
  <c r="D107" i="2" s="1"/>
  <c r="F84" i="2"/>
  <c r="B85" i="2" s="1"/>
  <c r="Q10" i="2" s="1"/>
  <c r="J62" i="2"/>
  <c r="D62" i="2" s="1"/>
  <c r="E62" i="2" s="1"/>
  <c r="I39" i="2"/>
  <c r="I19" i="2"/>
  <c r="I107" i="2" l="1"/>
  <c r="C108" i="2" s="1"/>
  <c r="E107" i="2"/>
  <c r="J85" i="2"/>
  <c r="D85" i="2" s="1"/>
  <c r="E85" i="2" s="1"/>
  <c r="E39" i="2"/>
  <c r="F39" i="2" s="1"/>
  <c r="B40" i="2" s="1"/>
  <c r="O11" i="2" s="1"/>
  <c r="I62" i="2"/>
  <c r="C63" i="2" s="1"/>
  <c r="C40" i="2"/>
  <c r="C20" i="2"/>
  <c r="E20" i="2" s="1"/>
  <c r="F20" i="2" s="1"/>
  <c r="B21" i="2" s="1"/>
  <c r="F107" i="2" l="1"/>
  <c r="B108" i="2" s="1"/>
  <c r="R10" i="2" s="1"/>
  <c r="I85" i="2"/>
  <c r="C86" i="2" s="1"/>
  <c r="F62" i="2"/>
  <c r="B63" i="2" s="1"/>
  <c r="P11" i="2" s="1"/>
  <c r="J40" i="2"/>
  <c r="D40" i="2" s="1"/>
  <c r="I40" i="2" s="1"/>
  <c r="I20" i="2"/>
  <c r="F85" i="2" l="1"/>
  <c r="J108" i="2"/>
  <c r="D108" i="2" s="1"/>
  <c r="J63" i="2"/>
  <c r="D63" i="2" s="1"/>
  <c r="E63" i="2" s="1"/>
  <c r="E40" i="2"/>
  <c r="F40" i="2" s="1"/>
  <c r="B41" i="2" s="1"/>
  <c r="O12" i="2" s="1"/>
  <c r="C41" i="2"/>
  <c r="C21" i="2"/>
  <c r="E21" i="2" s="1"/>
  <c r="F21" i="2" s="1"/>
  <c r="B22" i="2" s="1"/>
  <c r="B86" i="2" l="1"/>
  <c r="I108" i="2"/>
  <c r="C109" i="2" s="1"/>
  <c r="E108" i="2"/>
  <c r="F63" i="2"/>
  <c r="B64" i="2" s="1"/>
  <c r="P12" i="2" s="1"/>
  <c r="I63" i="2"/>
  <c r="C64" i="2" s="1"/>
  <c r="J41" i="2"/>
  <c r="D41" i="2" s="1"/>
  <c r="I21" i="2"/>
  <c r="J86" i="2" l="1"/>
  <c r="D86" i="2" s="1"/>
  <c r="E86" i="2" s="1"/>
  <c r="F86" i="2" s="1"/>
  <c r="B87" i="2" s="1"/>
  <c r="Q12" i="2" s="1"/>
  <c r="Q11" i="2"/>
  <c r="F108" i="2"/>
  <c r="B109" i="2" s="1"/>
  <c r="R11" i="2" s="1"/>
  <c r="J64" i="2"/>
  <c r="D64" i="2" s="1"/>
  <c r="I64" i="2" s="1"/>
  <c r="C65" i="2" s="1"/>
  <c r="I41" i="2"/>
  <c r="C42" i="2" s="1"/>
  <c r="C22" i="2"/>
  <c r="E22" i="2" s="1"/>
  <c r="F22" i="2" s="1"/>
  <c r="B23" i="2" s="1"/>
  <c r="I86" i="2" l="1"/>
  <c r="C87" i="2" s="1"/>
  <c r="J109" i="2"/>
  <c r="D109" i="2" s="1"/>
  <c r="J87" i="2"/>
  <c r="D87" i="2" s="1"/>
  <c r="E41" i="2"/>
  <c r="F41" i="2" s="1"/>
  <c r="B42" i="2" s="1"/>
  <c r="O13" i="2" s="1"/>
  <c r="E64" i="2"/>
  <c r="I22" i="2"/>
  <c r="E87" i="2" l="1"/>
  <c r="I87" i="2"/>
  <c r="C88" i="2" s="1"/>
  <c r="E109" i="2"/>
  <c r="I109" i="2"/>
  <c r="F64" i="2"/>
  <c r="B65" i="2" s="1"/>
  <c r="P13" i="2" s="1"/>
  <c r="C23" i="2"/>
  <c r="E23" i="2" s="1"/>
  <c r="F23" i="2" s="1"/>
  <c r="B24" i="2" s="1"/>
  <c r="C110" i="2" l="1"/>
  <c r="F109" i="2"/>
  <c r="B110" i="2" s="1"/>
  <c r="R12" i="2" s="1"/>
  <c r="J65" i="2"/>
  <c r="D65" i="2" s="1"/>
  <c r="E65" i="2" s="1"/>
  <c r="F87" i="2"/>
  <c r="B88" i="2" s="1"/>
  <c r="Q13" i="2" s="1"/>
  <c r="J42" i="2"/>
  <c r="D42" i="2" s="1"/>
  <c r="I42" i="2" s="1"/>
  <c r="I23" i="2"/>
  <c r="J110" i="2" l="1"/>
  <c r="D110" i="2" s="1"/>
  <c r="I110" i="2" s="1"/>
  <c r="C111" i="2" s="1"/>
  <c r="J88" i="2"/>
  <c r="D88" i="2" s="1"/>
  <c r="I88" i="2" s="1"/>
  <c r="C89" i="2" s="1"/>
  <c r="I65" i="2"/>
  <c r="C66" i="2" s="1"/>
  <c r="E42" i="2"/>
  <c r="F42" i="2" s="1"/>
  <c r="B43" i="2" s="1"/>
  <c r="C43" i="2"/>
  <c r="C24" i="2"/>
  <c r="E24" i="2" s="1"/>
  <c r="F24" i="2" s="1"/>
  <c r="B25" i="2" s="1"/>
  <c r="J43" i="2" l="1"/>
  <c r="D43" i="2" s="1"/>
  <c r="E43" i="2" s="1"/>
  <c r="F43" i="2" s="1"/>
  <c r="B44" i="2" s="1"/>
  <c r="O15" i="2" s="1"/>
  <c r="O14" i="2"/>
  <c r="E110" i="2"/>
  <c r="F110" i="2" s="1"/>
  <c r="B111" i="2" s="1"/>
  <c r="R13" i="2" s="1"/>
  <c r="E88" i="2"/>
  <c r="F65" i="2"/>
  <c r="I24" i="2"/>
  <c r="B66" i="2" l="1"/>
  <c r="J111" i="2"/>
  <c r="D111" i="2" s="1"/>
  <c r="F88" i="2"/>
  <c r="I43" i="2"/>
  <c r="C44" i="2" s="1"/>
  <c r="C25" i="2"/>
  <c r="E25" i="2" s="1"/>
  <c r="F25" i="2" s="1"/>
  <c r="B26" i="2" s="1"/>
  <c r="J66" i="2" l="1"/>
  <c r="D66" i="2" s="1"/>
  <c r="E66" i="2" s="1"/>
  <c r="F66" i="2" s="1"/>
  <c r="B67" i="2" s="1"/>
  <c r="P14" i="2"/>
  <c r="B89" i="2"/>
  <c r="I111" i="2"/>
  <c r="C112" i="2" s="1"/>
  <c r="E111" i="2"/>
  <c r="J44" i="2"/>
  <c r="D44" i="2" s="1"/>
  <c r="I44" i="2" s="1"/>
  <c r="C45" i="2" s="1"/>
  <c r="I25" i="2"/>
  <c r="I66" i="2" l="1"/>
  <c r="C67" i="2" s="1"/>
  <c r="J67" i="2"/>
  <c r="D67" i="2" s="1"/>
  <c r="P15" i="2"/>
  <c r="J89" i="2"/>
  <c r="D89" i="2" s="1"/>
  <c r="I89" i="2" s="1"/>
  <c r="C90" i="2" s="1"/>
  <c r="Q14" i="2"/>
  <c r="F111" i="2"/>
  <c r="B112" i="2" s="1"/>
  <c r="R14" i="2" s="1"/>
  <c r="E44" i="2"/>
  <c r="F44" i="2" s="1"/>
  <c r="B45" i="2" s="1"/>
  <c r="O16" i="2" s="1"/>
  <c r="C26" i="2"/>
  <c r="E26" i="2" s="1"/>
  <c r="F26" i="2" s="1"/>
  <c r="B27" i="2" s="1"/>
  <c r="E67" i="2" l="1"/>
  <c r="F67" i="2" s="1"/>
  <c r="E89" i="2"/>
  <c r="F89" i="2" s="1"/>
  <c r="B90" i="2" s="1"/>
  <c r="Q15" i="2" s="1"/>
  <c r="I67" i="2"/>
  <c r="C68" i="2" s="1"/>
  <c r="J112" i="2"/>
  <c r="D112" i="2" s="1"/>
  <c r="I26" i="2"/>
  <c r="J90" i="2" l="1"/>
  <c r="D90" i="2" s="1"/>
  <c r="E90" i="2" s="1"/>
  <c r="F90" i="2" s="1"/>
  <c r="B68" i="2"/>
  <c r="E112" i="2"/>
  <c r="I112" i="2"/>
  <c r="J45" i="2"/>
  <c r="D45" i="2" s="1"/>
  <c r="I45" i="2" s="1"/>
  <c r="C46" i="2" s="1"/>
  <c r="C27" i="2"/>
  <c r="E27" i="2" s="1"/>
  <c r="F27" i="2" s="1"/>
  <c r="I90" i="2" l="1"/>
  <c r="C91" i="2" s="1"/>
  <c r="J68" i="2"/>
  <c r="D68" i="2" s="1"/>
  <c r="I68" i="2" s="1"/>
  <c r="C69" i="2" s="1"/>
  <c r="P16" i="2"/>
  <c r="B91" i="2"/>
  <c r="C113" i="2"/>
  <c r="F112" i="2"/>
  <c r="B113" i="2" s="1"/>
  <c r="R15" i="2" s="1"/>
  <c r="E45" i="2"/>
  <c r="F45" i="2" s="1"/>
  <c r="I27" i="2"/>
  <c r="E68" i="2" l="1"/>
  <c r="F68" i="2" s="1"/>
  <c r="J91" i="2"/>
  <c r="D91" i="2" s="1"/>
  <c r="E91" i="2" s="1"/>
  <c r="Q16" i="2"/>
  <c r="J113" i="2"/>
  <c r="D113" i="2" s="1"/>
  <c r="I113" i="2" s="1"/>
  <c r="C114" i="2" s="1"/>
  <c r="B46" i="2"/>
  <c r="O17" i="2" s="1"/>
  <c r="I91" i="2" l="1"/>
  <c r="C92" i="2" s="1"/>
  <c r="F91" i="2"/>
  <c r="B69" i="2"/>
  <c r="P17" i="2" s="1"/>
  <c r="E113" i="2"/>
  <c r="F113" i="2" s="1"/>
  <c r="B114" i="2" s="1"/>
  <c r="R16" i="2" s="1"/>
  <c r="J46" i="2"/>
  <c r="D46" i="2" s="1"/>
  <c r="I46" i="2" s="1"/>
  <c r="C47" i="2" s="1"/>
  <c r="B92" i="2" l="1"/>
  <c r="J69" i="2"/>
  <c r="D69" i="2" s="1"/>
  <c r="I69" i="2" s="1"/>
  <c r="C70" i="2" s="1"/>
  <c r="J114" i="2"/>
  <c r="D114" i="2" s="1"/>
  <c r="E46" i="2"/>
  <c r="F46" i="2" s="1"/>
  <c r="B47" i="2" s="1"/>
  <c r="J92" i="2" l="1"/>
  <c r="D92" i="2" s="1"/>
  <c r="E92" i="2" s="1"/>
  <c r="Q17" i="2"/>
  <c r="J47" i="2"/>
  <c r="D47" i="2" s="1"/>
  <c r="I47" i="2" s="1"/>
  <c r="C48" i="2" s="1"/>
  <c r="O18" i="2"/>
  <c r="E69" i="2"/>
  <c r="F69" i="2" s="1"/>
  <c r="B70" i="2" s="1"/>
  <c r="P18" i="2" s="1"/>
  <c r="E114" i="2"/>
  <c r="I114" i="2"/>
  <c r="I92" i="2" l="1"/>
  <c r="C93" i="2" s="1"/>
  <c r="E47" i="2"/>
  <c r="F47" i="2" s="1"/>
  <c r="B48" i="2" s="1"/>
  <c r="O19" i="2" s="1"/>
  <c r="C115" i="2"/>
  <c r="F114" i="2"/>
  <c r="B115" i="2" s="1"/>
  <c r="R17" i="2" s="1"/>
  <c r="J70" i="2"/>
  <c r="D70" i="2" s="1"/>
  <c r="I70" i="2" s="1"/>
  <c r="C71" i="2" s="1"/>
  <c r="F92" i="2"/>
  <c r="B93" i="2" s="1"/>
  <c r="Q18" i="2" s="1"/>
  <c r="J115" i="2" l="1"/>
  <c r="D115" i="2" s="1"/>
  <c r="J93" i="2"/>
  <c r="D93" i="2" s="1"/>
  <c r="I93" i="2" s="1"/>
  <c r="C94" i="2" s="1"/>
  <c r="E70" i="2"/>
  <c r="J48" i="2"/>
  <c r="D48" i="2" s="1"/>
  <c r="E93" i="2" l="1"/>
  <c r="E115" i="2"/>
  <c r="I115" i="2"/>
  <c r="C116" i="2" s="1"/>
  <c r="F70" i="2"/>
  <c r="B71" i="2" s="1"/>
  <c r="P19" i="2" s="1"/>
  <c r="I48" i="2"/>
  <c r="C49" i="2" s="1"/>
  <c r="E48" i="2"/>
  <c r="F48" i="2" s="1"/>
  <c r="B49" i="2" s="1"/>
  <c r="O20" i="2" s="1"/>
  <c r="F115" i="2" l="1"/>
  <c r="B116" i="2" s="1"/>
  <c r="R18" i="2" s="1"/>
  <c r="F93" i="2"/>
  <c r="B94" i="2" s="1"/>
  <c r="Q19" i="2" s="1"/>
  <c r="J71" i="2"/>
  <c r="D71" i="2" s="1"/>
  <c r="J116" i="2" l="1"/>
  <c r="D116" i="2" s="1"/>
  <c r="J94" i="2"/>
  <c r="D94" i="2" s="1"/>
  <c r="I94" i="2" s="1"/>
  <c r="C95" i="2" s="1"/>
  <c r="E71" i="2"/>
  <c r="I71" i="2"/>
  <c r="C72" i="2" s="1"/>
  <c r="J49" i="2"/>
  <c r="D49" i="2" s="1"/>
  <c r="E49" i="2" s="1"/>
  <c r="F49" i="2" s="1"/>
  <c r="B50" i="2" s="1"/>
  <c r="O21" i="2" s="1"/>
  <c r="E94" i="2" l="1"/>
  <c r="E116" i="2"/>
  <c r="I116" i="2"/>
  <c r="F71" i="2"/>
  <c r="B72" i="2" s="1"/>
  <c r="P20" i="2" s="1"/>
  <c r="J50" i="2"/>
  <c r="D50" i="2" s="1"/>
  <c r="I49" i="2"/>
  <c r="C50" i="2" s="1"/>
  <c r="F116" i="2" l="1"/>
  <c r="B117" i="2" s="1"/>
  <c r="R19" i="2" s="1"/>
  <c r="C117" i="2"/>
  <c r="F94" i="2"/>
  <c r="B95" i="2" s="1"/>
  <c r="Q20" i="2" s="1"/>
  <c r="J72" i="2"/>
  <c r="D72" i="2" s="1"/>
  <c r="I50" i="2"/>
  <c r="E50" i="2"/>
  <c r="F50" i="2" s="1"/>
  <c r="J117" i="2" l="1"/>
  <c r="D117" i="2" s="1"/>
  <c r="J95" i="2"/>
  <c r="D95" i="2" s="1"/>
  <c r="I95" i="2" s="1"/>
  <c r="C96" i="2" s="1"/>
  <c r="E72" i="2"/>
  <c r="I72" i="2"/>
  <c r="C73" i="2" s="1"/>
  <c r="E95" i="2" l="1"/>
  <c r="E117" i="2"/>
  <c r="I117" i="2"/>
  <c r="C118" i="2" s="1"/>
  <c r="F72" i="2"/>
  <c r="B73" i="2" s="1"/>
  <c r="P21" i="2" s="1"/>
  <c r="F117" i="2" l="1"/>
  <c r="B118" i="2" s="1"/>
  <c r="R20" i="2" s="1"/>
  <c r="F95" i="2"/>
  <c r="B96" i="2" s="1"/>
  <c r="Q21" i="2" s="1"/>
  <c r="J73" i="2"/>
  <c r="D73" i="2" s="1"/>
  <c r="J118" i="2" l="1"/>
  <c r="D118" i="2" s="1"/>
  <c r="J96" i="2"/>
  <c r="D96" i="2" s="1"/>
  <c r="I96" i="2" s="1"/>
  <c r="E73" i="2"/>
  <c r="F73" i="2" s="1"/>
  <c r="I73" i="2"/>
  <c r="I118" i="2" l="1"/>
  <c r="C119" i="2" s="1"/>
  <c r="E118" i="2"/>
  <c r="E96" i="2"/>
  <c r="F96" i="2" s="1"/>
  <c r="F118" i="2" l="1"/>
  <c r="B119" i="2" s="1"/>
  <c r="R21" i="2" s="1"/>
  <c r="J119" i="2" l="1"/>
  <c r="D119" i="2" s="1"/>
  <c r="I119" i="2" s="1"/>
  <c r="E119" i="2" l="1"/>
  <c r="F119" i="2" s="1"/>
</calcChain>
</file>

<file path=xl/sharedStrings.xml><?xml version="1.0" encoding="utf-8"?>
<sst xmlns="http://schemas.openxmlformats.org/spreadsheetml/2006/main" count="194" uniqueCount="46">
  <si>
    <t>megallo</t>
  </si>
  <si>
    <t>tmegallo</t>
  </si>
  <si>
    <t>tplusz</t>
  </si>
  <si>
    <t>fel</t>
  </si>
  <si>
    <t>lesz</t>
  </si>
  <si>
    <t>M-01</t>
  </si>
  <si>
    <t>M-02</t>
  </si>
  <si>
    <t>M-03</t>
  </si>
  <si>
    <t>M-04</t>
  </si>
  <si>
    <t>M-05</t>
  </si>
  <si>
    <t>M-06</t>
  </si>
  <si>
    <t>M-07</t>
  </si>
  <si>
    <t>M-08</t>
  </si>
  <si>
    <t>M-09</t>
  </si>
  <si>
    <t>M-10</t>
  </si>
  <si>
    <t>M-11</t>
  </si>
  <si>
    <t>M-12</t>
  </si>
  <si>
    <t>M-13</t>
  </si>
  <si>
    <t>M-14</t>
  </si>
  <si>
    <t>M-15</t>
  </si>
  <si>
    <t>M-16</t>
  </si>
  <si>
    <t>M-17</t>
  </si>
  <si>
    <t>M-18</t>
  </si>
  <si>
    <t>M-19</t>
  </si>
  <si>
    <t>M-20</t>
  </si>
  <si>
    <t>Megálló</t>
  </si>
  <si>
    <t>érkezési idő</t>
  </si>
  <si>
    <t>leszállók</t>
  </si>
  <si>
    <t>felszállók</t>
  </si>
  <si>
    <t>indulás</t>
  </si>
  <si>
    <t>várakozás</t>
  </si>
  <si>
    <t>Első járat:</t>
  </si>
  <si>
    <t>Követés:</t>
  </si>
  <si>
    <t>Szállási idő:</t>
  </si>
  <si>
    <t>maradt utasok</t>
  </si>
  <si>
    <t>Járat száma:</t>
  </si>
  <si>
    <t>utolérés</t>
  </si>
  <si>
    <t>véletlen</t>
  </si>
  <si>
    <t>1-2</t>
  </si>
  <si>
    <t>2-3</t>
  </si>
  <si>
    <t>3-4</t>
  </si>
  <si>
    <t>4-5</t>
  </si>
  <si>
    <t>Feladat: i341</t>
  </si>
  <si>
    <t>Név: Gercsó Márk 11. osztály</t>
  </si>
  <si>
    <t>Iskola: Szegedi Radnóti Miklós Kísérleti Gimnázium, Szeged</t>
  </si>
  <si>
    <t>program: Microsoft Excel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</si>
</sst>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21" fontId="0" fillId="0" borderId="0" xfId="0" applyNumberFormat="1"/>
    <xf numFmtId="9" fontId="0" fillId="0" borderId="0" xfId="0" applyNumberFormat="1"/>
    <xf numFmtId="0" fontId="16" fillId="0" borderId="0" xfId="0" applyFont="1"/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applyNumberFormat="1"/>
    <xf numFmtId="16" fontId="0" fillId="0" borderId="0" xfId="0" quotePrefix="1" applyNumberFormat="1"/>
    <xf numFmtId="0" fontId="0" fillId="0" borderId="0" xfId="0" quotePrefix="1"/>
  </cellXfs>
  <cellStyles count="42">
    <cellStyle name="1. jelölőszín" xfId="18" builtinId="29" customBuiltin="1"/>
    <cellStyle name="2. jelölőszín" xfId="22" builtinId="33" customBuiltin="1"/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3. jelölőszín" xfId="26" builtinId="37" customBuiltin="1"/>
    <cellStyle name="4. jelölőszín" xfId="30" builtinId="41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5. jelölőszín" xfId="34" builtinId="45" customBuiltin="1"/>
    <cellStyle name="6. jelölőszín" xfId="38" builtinId="49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/>
              <a:t>Követési távolság</a:t>
            </a:r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teszt!$O$1</c:f>
              <c:strCache>
                <c:ptCount val="1"/>
                <c:pt idx="0">
                  <c:v>1-2</c:v>
                </c:pt>
              </c:strCache>
            </c:strRef>
          </c:tx>
          <c:marker>
            <c:symbol val="none"/>
          </c:marker>
          <c:cat>
            <c:strRef>
              <c:f>teszt!$N$2:$N$21</c:f>
              <c:strCache>
                <c:ptCount val="20"/>
                <c:pt idx="0">
                  <c:v>M-01</c:v>
                </c:pt>
                <c:pt idx="1">
                  <c:v>M-02</c:v>
                </c:pt>
                <c:pt idx="2">
                  <c:v>M-03</c:v>
                </c:pt>
                <c:pt idx="3">
                  <c:v>M-04</c:v>
                </c:pt>
                <c:pt idx="4">
                  <c:v>M-05</c:v>
                </c:pt>
                <c:pt idx="5">
                  <c:v>M-06</c:v>
                </c:pt>
                <c:pt idx="6">
                  <c:v>M-07</c:v>
                </c:pt>
                <c:pt idx="7">
                  <c:v>M-08</c:v>
                </c:pt>
                <c:pt idx="8">
                  <c:v>M-09</c:v>
                </c:pt>
                <c:pt idx="9">
                  <c:v>M-10</c:v>
                </c:pt>
                <c:pt idx="10">
                  <c:v>M-11</c:v>
                </c:pt>
                <c:pt idx="11">
                  <c:v>M-12</c:v>
                </c:pt>
                <c:pt idx="12">
                  <c:v>M-13</c:v>
                </c:pt>
                <c:pt idx="13">
                  <c:v>M-14</c:v>
                </c:pt>
                <c:pt idx="14">
                  <c:v>M-15</c:v>
                </c:pt>
                <c:pt idx="15">
                  <c:v>M-16</c:v>
                </c:pt>
                <c:pt idx="16">
                  <c:v>M-17</c:v>
                </c:pt>
                <c:pt idx="17">
                  <c:v>M-18</c:v>
                </c:pt>
                <c:pt idx="18">
                  <c:v>M-19</c:v>
                </c:pt>
                <c:pt idx="19">
                  <c:v>M-20</c:v>
                </c:pt>
              </c:strCache>
            </c:strRef>
          </c:cat>
          <c:val>
            <c:numRef>
              <c:f>teszt!$O$2:$O$21</c:f>
              <c:numCache>
                <c:formatCode>h:mm:ss</c:formatCode>
                <c:ptCount val="20"/>
                <c:pt idx="0">
                  <c:v>6.9444444444444198E-3</c:v>
                </c:pt>
                <c:pt idx="1">
                  <c:v>6.7886739373501648E-3</c:v>
                </c:pt>
                <c:pt idx="2">
                  <c:v>6.8827452807020961E-3</c:v>
                </c:pt>
                <c:pt idx="3">
                  <c:v>6.9503316614120125E-3</c:v>
                </c:pt>
                <c:pt idx="4">
                  <c:v>6.9752288583384559E-3</c:v>
                </c:pt>
                <c:pt idx="5">
                  <c:v>6.7306984025558014E-3</c:v>
                </c:pt>
                <c:pt idx="6">
                  <c:v>6.6251285760765E-3</c:v>
                </c:pt>
                <c:pt idx="7">
                  <c:v>6.9151786172451102E-3</c:v>
                </c:pt>
                <c:pt idx="8">
                  <c:v>6.6348043782278321E-3</c:v>
                </c:pt>
                <c:pt idx="9">
                  <c:v>6.7987989817411276E-3</c:v>
                </c:pt>
                <c:pt idx="10">
                  <c:v>6.8285509331192373E-3</c:v>
                </c:pt>
                <c:pt idx="11">
                  <c:v>6.278892429696703E-3</c:v>
                </c:pt>
                <c:pt idx="12">
                  <c:v>6.1168300181380086E-3</c:v>
                </c:pt>
                <c:pt idx="13">
                  <c:v>6.4362246887437746E-3</c:v>
                </c:pt>
                <c:pt idx="14">
                  <c:v>6.8747578913836427E-3</c:v>
                </c:pt>
                <c:pt idx="15">
                  <c:v>7.0587240044692745E-3</c:v>
                </c:pt>
                <c:pt idx="16">
                  <c:v>7.1693150440588216E-3</c:v>
                </c:pt>
                <c:pt idx="17">
                  <c:v>7.2124574249193274E-3</c:v>
                </c:pt>
                <c:pt idx="18">
                  <c:v>7.2366873461428005E-3</c:v>
                </c:pt>
                <c:pt idx="19">
                  <c:v>7.2790127581067177E-3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teszt!$P$1</c:f>
              <c:strCache>
                <c:ptCount val="1"/>
                <c:pt idx="0">
                  <c:v>2-3</c:v>
                </c:pt>
              </c:strCache>
            </c:strRef>
          </c:tx>
          <c:marker>
            <c:symbol val="none"/>
          </c:marker>
          <c:cat>
            <c:strRef>
              <c:f>teszt!$N$2:$N$21</c:f>
              <c:strCache>
                <c:ptCount val="20"/>
                <c:pt idx="0">
                  <c:v>M-01</c:v>
                </c:pt>
                <c:pt idx="1">
                  <c:v>M-02</c:v>
                </c:pt>
                <c:pt idx="2">
                  <c:v>M-03</c:v>
                </c:pt>
                <c:pt idx="3">
                  <c:v>M-04</c:v>
                </c:pt>
                <c:pt idx="4">
                  <c:v>M-05</c:v>
                </c:pt>
                <c:pt idx="5">
                  <c:v>M-06</c:v>
                </c:pt>
                <c:pt idx="6">
                  <c:v>M-07</c:v>
                </c:pt>
                <c:pt idx="7">
                  <c:v>M-08</c:v>
                </c:pt>
                <c:pt idx="8">
                  <c:v>M-09</c:v>
                </c:pt>
                <c:pt idx="9">
                  <c:v>M-10</c:v>
                </c:pt>
                <c:pt idx="10">
                  <c:v>M-11</c:v>
                </c:pt>
                <c:pt idx="11">
                  <c:v>M-12</c:v>
                </c:pt>
                <c:pt idx="12">
                  <c:v>M-13</c:v>
                </c:pt>
                <c:pt idx="13">
                  <c:v>M-14</c:v>
                </c:pt>
                <c:pt idx="14">
                  <c:v>M-15</c:v>
                </c:pt>
                <c:pt idx="15">
                  <c:v>M-16</c:v>
                </c:pt>
                <c:pt idx="16">
                  <c:v>M-17</c:v>
                </c:pt>
                <c:pt idx="17">
                  <c:v>M-18</c:v>
                </c:pt>
                <c:pt idx="18">
                  <c:v>M-19</c:v>
                </c:pt>
                <c:pt idx="19">
                  <c:v>M-20</c:v>
                </c:pt>
              </c:strCache>
            </c:strRef>
          </c:cat>
          <c:val>
            <c:numRef>
              <c:f>teszt!$P$2:$P$21</c:f>
              <c:numCache>
                <c:formatCode>h:mm:ss</c:formatCode>
                <c:ptCount val="20"/>
                <c:pt idx="0">
                  <c:v>6.9444444444444753E-3</c:v>
                </c:pt>
                <c:pt idx="1">
                  <c:v>6.8830204079872725E-3</c:v>
                </c:pt>
                <c:pt idx="2">
                  <c:v>6.862854777210714E-3</c:v>
                </c:pt>
                <c:pt idx="3">
                  <c:v>6.8201597667034708E-3</c:v>
                </c:pt>
                <c:pt idx="4">
                  <c:v>6.9359902216329927E-3</c:v>
                </c:pt>
                <c:pt idx="5">
                  <c:v>7.2041951965047812E-3</c:v>
                </c:pt>
                <c:pt idx="6">
                  <c:v>7.6864279524899715E-3</c:v>
                </c:pt>
                <c:pt idx="7">
                  <c:v>7.3910588055321469E-3</c:v>
                </c:pt>
                <c:pt idx="8">
                  <c:v>7.4653728764667582E-3</c:v>
                </c:pt>
                <c:pt idx="9">
                  <c:v>7.7146872201347971E-3</c:v>
                </c:pt>
                <c:pt idx="10">
                  <c:v>7.5022382701248058E-3</c:v>
                </c:pt>
                <c:pt idx="11">
                  <c:v>7.5642155629159769E-3</c:v>
                </c:pt>
                <c:pt idx="12">
                  <c:v>7.7568519379613288E-3</c:v>
                </c:pt>
                <c:pt idx="13">
                  <c:v>7.7721593241765752E-3</c:v>
                </c:pt>
                <c:pt idx="14">
                  <c:v>7.8365382212524093E-3</c:v>
                </c:pt>
                <c:pt idx="15">
                  <c:v>7.7670218084284204E-3</c:v>
                </c:pt>
                <c:pt idx="16">
                  <c:v>7.8241767523322681E-3</c:v>
                </c:pt>
                <c:pt idx="17">
                  <c:v>7.8244011872364294E-3</c:v>
                </c:pt>
                <c:pt idx="18">
                  <c:v>7.8096742814781628E-3</c:v>
                </c:pt>
                <c:pt idx="19">
                  <c:v>7.8300425965173726E-3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teszt!$Q$1</c:f>
              <c:strCache>
                <c:ptCount val="1"/>
                <c:pt idx="0">
                  <c:v>3-4</c:v>
                </c:pt>
              </c:strCache>
            </c:strRef>
          </c:tx>
          <c:marker>
            <c:symbol val="none"/>
          </c:marker>
          <c:cat>
            <c:strRef>
              <c:f>teszt!$N$2:$N$21</c:f>
              <c:strCache>
                <c:ptCount val="20"/>
                <c:pt idx="0">
                  <c:v>M-01</c:v>
                </c:pt>
                <c:pt idx="1">
                  <c:v>M-02</c:v>
                </c:pt>
                <c:pt idx="2">
                  <c:v>M-03</c:v>
                </c:pt>
                <c:pt idx="3">
                  <c:v>M-04</c:v>
                </c:pt>
                <c:pt idx="4">
                  <c:v>M-05</c:v>
                </c:pt>
                <c:pt idx="5">
                  <c:v>M-06</c:v>
                </c:pt>
                <c:pt idx="6">
                  <c:v>M-07</c:v>
                </c:pt>
                <c:pt idx="7">
                  <c:v>M-08</c:v>
                </c:pt>
                <c:pt idx="8">
                  <c:v>M-09</c:v>
                </c:pt>
                <c:pt idx="9">
                  <c:v>M-10</c:v>
                </c:pt>
                <c:pt idx="10">
                  <c:v>M-11</c:v>
                </c:pt>
                <c:pt idx="11">
                  <c:v>M-12</c:v>
                </c:pt>
                <c:pt idx="12">
                  <c:v>M-13</c:v>
                </c:pt>
                <c:pt idx="13">
                  <c:v>M-14</c:v>
                </c:pt>
                <c:pt idx="14">
                  <c:v>M-15</c:v>
                </c:pt>
                <c:pt idx="15">
                  <c:v>M-16</c:v>
                </c:pt>
                <c:pt idx="16">
                  <c:v>M-17</c:v>
                </c:pt>
                <c:pt idx="17">
                  <c:v>M-18</c:v>
                </c:pt>
                <c:pt idx="18">
                  <c:v>M-19</c:v>
                </c:pt>
                <c:pt idx="19">
                  <c:v>M-20</c:v>
                </c:pt>
              </c:strCache>
            </c:strRef>
          </c:cat>
          <c:val>
            <c:numRef>
              <c:f>teszt!$Q$2:$Q$21</c:f>
              <c:numCache>
                <c:formatCode>h:mm:ss</c:formatCode>
                <c:ptCount val="20"/>
                <c:pt idx="0">
                  <c:v>6.9444444444444198E-3</c:v>
                </c:pt>
                <c:pt idx="1">
                  <c:v>7.0186970416600269E-3</c:v>
                </c:pt>
                <c:pt idx="2">
                  <c:v>7.0023440502111622E-3</c:v>
                </c:pt>
                <c:pt idx="3">
                  <c:v>6.9484886549612268E-3</c:v>
                </c:pt>
                <c:pt idx="4">
                  <c:v>6.8928328774217063E-3</c:v>
                </c:pt>
                <c:pt idx="5">
                  <c:v>6.5465891182909242E-3</c:v>
                </c:pt>
                <c:pt idx="6">
                  <c:v>6.6701816716903117E-3</c:v>
                </c:pt>
                <c:pt idx="7">
                  <c:v>6.9854477936434067E-3</c:v>
                </c:pt>
                <c:pt idx="8">
                  <c:v>6.7566584130844265E-3</c:v>
                </c:pt>
                <c:pt idx="9">
                  <c:v>6.8466475607395494E-3</c:v>
                </c:pt>
                <c:pt idx="10">
                  <c:v>7.2897281437280248E-3</c:v>
                </c:pt>
                <c:pt idx="11">
                  <c:v>7.3109710566043318E-3</c:v>
                </c:pt>
                <c:pt idx="12">
                  <c:v>7.3322793790803753E-3</c:v>
                </c:pt>
                <c:pt idx="13">
                  <c:v>6.822595687200339E-3</c:v>
                </c:pt>
                <c:pt idx="14">
                  <c:v>6.261892310516326E-3</c:v>
                </c:pt>
                <c:pt idx="15">
                  <c:v>6.3815862043142269E-3</c:v>
                </c:pt>
                <c:pt idx="16">
                  <c:v>6.3234115734959739E-3</c:v>
                </c:pt>
                <c:pt idx="17">
                  <c:v>6.3083199157830672E-3</c:v>
                </c:pt>
                <c:pt idx="18">
                  <c:v>6.3527962757241596E-3</c:v>
                </c:pt>
                <c:pt idx="19">
                  <c:v>6.3199255039629865E-3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teszt!$R$1</c:f>
              <c:strCache>
                <c:ptCount val="1"/>
                <c:pt idx="0">
                  <c:v>4-5</c:v>
                </c:pt>
              </c:strCache>
            </c:strRef>
          </c:tx>
          <c:marker>
            <c:symbol val="none"/>
          </c:marker>
          <c:cat>
            <c:strRef>
              <c:f>teszt!$N$2:$N$21</c:f>
              <c:strCache>
                <c:ptCount val="20"/>
                <c:pt idx="0">
                  <c:v>M-01</c:v>
                </c:pt>
                <c:pt idx="1">
                  <c:v>M-02</c:v>
                </c:pt>
                <c:pt idx="2">
                  <c:v>M-03</c:v>
                </c:pt>
                <c:pt idx="3">
                  <c:v>M-04</c:v>
                </c:pt>
                <c:pt idx="4">
                  <c:v>M-05</c:v>
                </c:pt>
                <c:pt idx="5">
                  <c:v>M-06</c:v>
                </c:pt>
                <c:pt idx="6">
                  <c:v>M-07</c:v>
                </c:pt>
                <c:pt idx="7">
                  <c:v>M-08</c:v>
                </c:pt>
                <c:pt idx="8">
                  <c:v>M-09</c:v>
                </c:pt>
                <c:pt idx="9">
                  <c:v>M-10</c:v>
                </c:pt>
                <c:pt idx="10">
                  <c:v>M-11</c:v>
                </c:pt>
                <c:pt idx="11">
                  <c:v>M-12</c:v>
                </c:pt>
                <c:pt idx="12">
                  <c:v>M-13</c:v>
                </c:pt>
                <c:pt idx="13">
                  <c:v>M-14</c:v>
                </c:pt>
                <c:pt idx="14">
                  <c:v>M-15</c:v>
                </c:pt>
                <c:pt idx="15">
                  <c:v>M-16</c:v>
                </c:pt>
                <c:pt idx="16">
                  <c:v>M-17</c:v>
                </c:pt>
                <c:pt idx="17">
                  <c:v>M-18</c:v>
                </c:pt>
                <c:pt idx="18">
                  <c:v>M-19</c:v>
                </c:pt>
                <c:pt idx="19">
                  <c:v>M-20</c:v>
                </c:pt>
              </c:strCache>
            </c:strRef>
          </c:cat>
          <c:val>
            <c:numRef>
              <c:f>teszt!$R$2:$R$21</c:f>
              <c:numCache>
                <c:formatCode>h:mm:ss</c:formatCode>
                <c:ptCount val="20"/>
                <c:pt idx="0">
                  <c:v>6.9444444444444753E-3</c:v>
                </c:pt>
                <c:pt idx="1">
                  <c:v>6.9383590919941951E-3</c:v>
                </c:pt>
                <c:pt idx="2">
                  <c:v>6.8800241936851636E-3</c:v>
                </c:pt>
                <c:pt idx="3">
                  <c:v>6.980542359585673E-3</c:v>
                </c:pt>
                <c:pt idx="4">
                  <c:v>6.9514480639552012E-3</c:v>
                </c:pt>
                <c:pt idx="5">
                  <c:v>7.4307300474331095E-3</c:v>
                </c:pt>
                <c:pt idx="6">
                  <c:v>6.7959166346208133E-3</c:v>
                </c:pt>
                <c:pt idx="7">
                  <c:v>6.4722715961749167E-3</c:v>
                </c:pt>
                <c:pt idx="8">
                  <c:v>6.7029607592309359E-3</c:v>
                </c:pt>
                <c:pt idx="9">
                  <c:v>6.7777824247978735E-3</c:v>
                </c:pt>
                <c:pt idx="10">
                  <c:v>6.5089750472553387E-3</c:v>
                </c:pt>
                <c:pt idx="11">
                  <c:v>6.0083803920856771E-3</c:v>
                </c:pt>
                <c:pt idx="12">
                  <c:v>5.2206729031456511E-3</c:v>
                </c:pt>
                <c:pt idx="13">
                  <c:v>5.7389988741626263E-3</c:v>
                </c:pt>
                <c:pt idx="14">
                  <c:v>5.698276555047066E-3</c:v>
                </c:pt>
                <c:pt idx="15">
                  <c:v>5.6418983961509239E-3</c:v>
                </c:pt>
                <c:pt idx="16">
                  <c:v>5.5444538179523217E-3</c:v>
                </c:pt>
                <c:pt idx="17">
                  <c:v>5.536466391285022E-3</c:v>
                </c:pt>
                <c:pt idx="18">
                  <c:v>5.4432345300550744E-3</c:v>
                </c:pt>
                <c:pt idx="19">
                  <c:v>5.3912095033235574E-3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19086960"/>
        <c:axId val="-1419089136"/>
      </c:lineChart>
      <c:catAx>
        <c:axId val="-1419086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419089136"/>
        <c:crosses val="autoZero"/>
        <c:auto val="1"/>
        <c:lblAlgn val="ctr"/>
        <c:lblOffset val="100"/>
        <c:noMultiLvlLbl val="0"/>
      </c:catAx>
      <c:valAx>
        <c:axId val="-1419089136"/>
        <c:scaling>
          <c:orientation val="minMax"/>
        </c:scaling>
        <c:delete val="0"/>
        <c:axPos val="l"/>
        <c:majorGridlines/>
        <c:numFmt formatCode="h:mm:ss" sourceLinked="1"/>
        <c:majorTickMark val="out"/>
        <c:minorTickMark val="none"/>
        <c:tickLblPos val="nextTo"/>
        <c:crossAx val="-14190869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65921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/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8" x14ac:dyDescent="0.25">
      <c r="A2" t="s">
        <v>5</v>
      </c>
      <c r="B2" s="1">
        <v>0</v>
      </c>
      <c r="C2" s="1">
        <v>0</v>
      </c>
      <c r="D2">
        <v>4</v>
      </c>
      <c r="E2" s="2">
        <v>0.1</v>
      </c>
      <c r="G2" s="1"/>
      <c r="H2" s="1"/>
    </row>
    <row r="3" spans="1:8" x14ac:dyDescent="0.25">
      <c r="A3" t="s">
        <v>6</v>
      </c>
      <c r="B3" s="1">
        <v>8.1018518518518516E-4</v>
      </c>
      <c r="C3" s="1">
        <v>1.1574074074074073E-4</v>
      </c>
      <c r="D3">
        <v>4</v>
      </c>
      <c r="E3" s="2">
        <v>0.1</v>
      </c>
      <c r="G3" s="1"/>
      <c r="H3" s="1"/>
    </row>
    <row r="4" spans="1:8" x14ac:dyDescent="0.25">
      <c r="A4" t="s">
        <v>7</v>
      </c>
      <c r="B4" s="1">
        <v>1.261574074074074E-3</v>
      </c>
      <c r="C4" s="1">
        <v>1.7361111111111112E-4</v>
      </c>
      <c r="D4">
        <v>3</v>
      </c>
      <c r="E4" s="2">
        <v>0.1</v>
      </c>
      <c r="G4" s="1"/>
      <c r="H4" s="1"/>
    </row>
    <row r="5" spans="1:8" x14ac:dyDescent="0.25">
      <c r="A5" t="s">
        <v>8</v>
      </c>
      <c r="B5" s="1">
        <v>9.0277777777777784E-4</v>
      </c>
      <c r="C5" s="1">
        <v>1.3888888888888889E-4</v>
      </c>
      <c r="D5">
        <v>3</v>
      </c>
      <c r="E5" s="2">
        <v>0.15</v>
      </c>
      <c r="G5" s="1"/>
      <c r="H5" s="1"/>
    </row>
    <row r="6" spans="1:8" x14ac:dyDescent="0.25">
      <c r="A6" t="s">
        <v>9</v>
      </c>
      <c r="B6" s="1">
        <v>1.2847222222222223E-3</v>
      </c>
      <c r="C6" s="1">
        <v>2.0833333333333335E-4</v>
      </c>
      <c r="D6">
        <v>3</v>
      </c>
      <c r="E6" s="2">
        <v>0.15</v>
      </c>
      <c r="G6" s="1"/>
      <c r="H6" s="1"/>
    </row>
    <row r="7" spans="1:8" x14ac:dyDescent="0.25">
      <c r="A7" t="s">
        <v>10</v>
      </c>
      <c r="B7" s="1">
        <v>1.3657407407407409E-3</v>
      </c>
      <c r="C7" s="1">
        <v>8.1018518518518516E-4</v>
      </c>
      <c r="D7">
        <v>3</v>
      </c>
      <c r="E7" s="2">
        <v>0.2</v>
      </c>
      <c r="G7" s="1"/>
      <c r="H7" s="1"/>
    </row>
    <row r="8" spans="1:8" x14ac:dyDescent="0.25">
      <c r="A8" t="s">
        <v>11</v>
      </c>
      <c r="B8" s="1">
        <v>7.8703703703703705E-4</v>
      </c>
      <c r="C8" s="1">
        <v>7.175925925925927E-4</v>
      </c>
      <c r="D8">
        <v>5</v>
      </c>
      <c r="E8" s="2">
        <v>0.3</v>
      </c>
      <c r="G8" s="1"/>
      <c r="H8" s="1"/>
    </row>
    <row r="9" spans="1:8" x14ac:dyDescent="0.25">
      <c r="A9" t="s">
        <v>12</v>
      </c>
      <c r="B9" s="1">
        <v>8.2175925925925917E-4</v>
      </c>
      <c r="C9" s="1">
        <v>8.6805555555555551E-4</v>
      </c>
      <c r="D9">
        <v>4</v>
      </c>
      <c r="E9" s="2">
        <v>0.3</v>
      </c>
      <c r="G9" s="1"/>
      <c r="H9" s="1"/>
    </row>
    <row r="10" spans="1:8" x14ac:dyDescent="0.25">
      <c r="A10" t="s">
        <v>13</v>
      </c>
      <c r="B10" s="1">
        <v>8.6805555555555551E-4</v>
      </c>
      <c r="C10" s="1">
        <v>7.0601851851851847E-4</v>
      </c>
      <c r="D10">
        <v>5</v>
      </c>
      <c r="E10" s="2">
        <v>0.25</v>
      </c>
      <c r="G10" s="1"/>
      <c r="H10" s="1"/>
    </row>
    <row r="11" spans="1:8" x14ac:dyDescent="0.25">
      <c r="A11" t="s">
        <v>14</v>
      </c>
      <c r="B11" s="1">
        <v>1.1805555555555556E-3</v>
      </c>
      <c r="C11" s="1">
        <v>9.2592592592592585E-4</v>
      </c>
      <c r="D11">
        <v>3</v>
      </c>
      <c r="E11" s="2">
        <v>0.25</v>
      </c>
      <c r="G11" s="1"/>
      <c r="H11" s="1"/>
    </row>
    <row r="12" spans="1:8" x14ac:dyDescent="0.25">
      <c r="A12" t="s">
        <v>15</v>
      </c>
      <c r="B12" s="1">
        <v>1.1226851851851851E-3</v>
      </c>
      <c r="C12" s="1">
        <v>7.6388888888888893E-4</v>
      </c>
      <c r="D12">
        <v>2</v>
      </c>
      <c r="E12" s="2">
        <v>0.3</v>
      </c>
      <c r="G12" s="1"/>
      <c r="H12" s="1"/>
    </row>
    <row r="13" spans="1:8" x14ac:dyDescent="0.25">
      <c r="A13" t="s">
        <v>16</v>
      </c>
      <c r="B13" s="1">
        <v>1.2847222222222223E-3</v>
      </c>
      <c r="C13" s="1">
        <v>8.9120370370370362E-4</v>
      </c>
      <c r="D13">
        <v>2</v>
      </c>
      <c r="E13" s="2">
        <v>0.3</v>
      </c>
      <c r="G13" s="1"/>
      <c r="H13" s="1"/>
    </row>
    <row r="14" spans="1:8" x14ac:dyDescent="0.25">
      <c r="A14" t="s">
        <v>17</v>
      </c>
      <c r="B14" s="1">
        <v>1.2384259259259258E-3</v>
      </c>
      <c r="C14" s="1">
        <v>9.8379629629629642E-4</v>
      </c>
      <c r="D14">
        <v>1</v>
      </c>
      <c r="E14" s="2">
        <v>0.35</v>
      </c>
      <c r="G14" s="1"/>
      <c r="H14" s="1"/>
    </row>
    <row r="15" spans="1:8" x14ac:dyDescent="0.25">
      <c r="A15" t="s">
        <v>18</v>
      </c>
      <c r="B15" s="1">
        <v>8.9120370370370362E-4</v>
      </c>
      <c r="C15" s="1">
        <v>7.291666666666667E-4</v>
      </c>
      <c r="D15">
        <v>1</v>
      </c>
      <c r="E15" s="2">
        <v>0.35</v>
      </c>
      <c r="G15" s="1"/>
      <c r="H15" s="1"/>
    </row>
    <row r="16" spans="1:8" x14ac:dyDescent="0.25">
      <c r="A16" t="s">
        <v>19</v>
      </c>
      <c r="B16" s="1">
        <v>8.564814814814815E-4</v>
      </c>
      <c r="C16" s="1">
        <v>1.0185185185185186E-3</v>
      </c>
      <c r="D16">
        <v>1</v>
      </c>
      <c r="E16" s="2">
        <v>0.4</v>
      </c>
      <c r="G16" s="1"/>
      <c r="H16" s="1"/>
    </row>
    <row r="17" spans="1:8" x14ac:dyDescent="0.25">
      <c r="A17" t="s">
        <v>20</v>
      </c>
      <c r="B17" s="1">
        <v>1.2268518518518518E-3</v>
      </c>
      <c r="C17" s="1">
        <v>1.3888888888888889E-4</v>
      </c>
      <c r="D17">
        <v>1</v>
      </c>
      <c r="E17" s="2">
        <v>0.4</v>
      </c>
      <c r="G17" s="1"/>
      <c r="H17" s="1"/>
    </row>
    <row r="18" spans="1:8" x14ac:dyDescent="0.25">
      <c r="A18" t="s">
        <v>21</v>
      </c>
      <c r="B18" s="1">
        <v>9.4907407407407408E-4</v>
      </c>
      <c r="C18" s="1">
        <v>1.9675925925925926E-4</v>
      </c>
      <c r="D18">
        <v>0.5</v>
      </c>
      <c r="E18" s="2">
        <v>0.45</v>
      </c>
      <c r="G18" s="1"/>
      <c r="H18" s="1"/>
    </row>
    <row r="19" spans="1:8" x14ac:dyDescent="0.25">
      <c r="A19" t="s">
        <v>22</v>
      </c>
      <c r="B19" s="1">
        <v>8.564814814814815E-4</v>
      </c>
      <c r="C19" s="1">
        <v>1.5046296296296297E-4</v>
      </c>
      <c r="D19">
        <v>0.5</v>
      </c>
      <c r="E19" s="2">
        <v>0.5</v>
      </c>
      <c r="G19" s="1"/>
      <c r="H19" s="1"/>
    </row>
    <row r="20" spans="1:8" x14ac:dyDescent="0.25">
      <c r="A20" t="s">
        <v>23</v>
      </c>
      <c r="B20" s="1">
        <v>8.7962962962962962E-4</v>
      </c>
      <c r="C20" s="1">
        <v>5.7870370370370366E-5</v>
      </c>
      <c r="D20">
        <v>0.5</v>
      </c>
      <c r="E20" s="2">
        <v>0.7</v>
      </c>
      <c r="G20" s="1"/>
      <c r="H20" s="1"/>
    </row>
    <row r="21" spans="1:8" x14ac:dyDescent="0.25">
      <c r="A21" t="s">
        <v>24</v>
      </c>
      <c r="B21" s="1">
        <v>1.3773148148148147E-3</v>
      </c>
      <c r="C21" s="1">
        <v>3.4722222222222222E-5</v>
      </c>
      <c r="E21" s="2">
        <v>1</v>
      </c>
      <c r="G21" s="1"/>
      <c r="H21" s="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9"/>
  <sheetViews>
    <sheetView topLeftCell="A16" zoomScaleNormal="100" workbookViewId="0">
      <selection activeCell="B38" sqref="B38"/>
    </sheetView>
  </sheetViews>
  <sheetFormatPr defaultRowHeight="15" x14ac:dyDescent="0.25"/>
  <cols>
    <col min="1" max="1" width="11.28515625" bestFit="1" customWidth="1"/>
    <col min="2" max="2" width="11.7109375" bestFit="1" customWidth="1"/>
    <col min="3" max="3" width="8.7109375" bestFit="1" customWidth="1"/>
    <col min="4" max="4" width="9.42578125" bestFit="1" customWidth="1"/>
    <col min="5" max="5" width="9.5703125" bestFit="1" customWidth="1"/>
    <col min="6" max="6" width="9.140625" customWidth="1"/>
    <col min="9" max="9" width="13.7109375" bestFit="1" customWidth="1"/>
    <col min="10" max="10" width="12" bestFit="1" customWidth="1"/>
    <col min="14" max="14" width="9.140625" customWidth="1"/>
  </cols>
  <sheetData>
    <row r="1" spans="1:18" x14ac:dyDescent="0.25">
      <c r="A1" t="s">
        <v>31</v>
      </c>
      <c r="B1" s="1">
        <v>0.33333333333333331</v>
      </c>
      <c r="D1" s="1"/>
      <c r="O1" s="7" t="s">
        <v>38</v>
      </c>
      <c r="P1" s="8" t="s">
        <v>39</v>
      </c>
      <c r="Q1" s="8" t="s">
        <v>40</v>
      </c>
      <c r="R1" s="8" t="s">
        <v>41</v>
      </c>
    </row>
    <row r="2" spans="1:18" x14ac:dyDescent="0.25">
      <c r="A2" t="s">
        <v>32</v>
      </c>
      <c r="B2" s="1">
        <v>6.9444444444444441E-3</v>
      </c>
      <c r="N2" t="s">
        <v>5</v>
      </c>
      <c r="O2" s="1">
        <f>B31-B8</f>
        <v>6.9444444444444198E-3</v>
      </c>
      <c r="P2" s="1">
        <f>B54-B31</f>
        <v>6.9444444444444753E-3</v>
      </c>
      <c r="Q2" s="1">
        <f>B77-B54</f>
        <v>6.9444444444444198E-3</v>
      </c>
      <c r="R2" s="1">
        <f>B100-B77</f>
        <v>6.9444444444444753E-3</v>
      </c>
    </row>
    <row r="3" spans="1:18" x14ac:dyDescent="0.25">
      <c r="A3" t="s">
        <v>33</v>
      </c>
      <c r="B3" s="1">
        <v>1.1574074074074073E-5</v>
      </c>
      <c r="N3" t="s">
        <v>6</v>
      </c>
      <c r="O3" s="1">
        <f t="shared" ref="O3:O20" ca="1" si="0">B32-B9</f>
        <v>6.7886739373501648E-3</v>
      </c>
      <c r="P3" s="1">
        <f t="shared" ref="P3:P21" ca="1" si="1">B55-B32</f>
        <v>6.8830204079872725E-3</v>
      </c>
      <c r="Q3" s="1">
        <f t="shared" ref="Q3:Q21" ca="1" si="2">B78-B55</f>
        <v>7.0186970416600269E-3</v>
      </c>
      <c r="R3" s="1">
        <f t="shared" ref="R3:R21" ca="1" si="3">B101-B78</f>
        <v>6.9383590919941951E-3</v>
      </c>
    </row>
    <row r="4" spans="1:18" x14ac:dyDescent="0.25">
      <c r="N4" t="s">
        <v>7</v>
      </c>
      <c r="O4" s="1">
        <f t="shared" ca="1" si="0"/>
        <v>6.8827452807020961E-3</v>
      </c>
      <c r="P4" s="1">
        <f t="shared" ca="1" si="1"/>
        <v>6.862854777210714E-3</v>
      </c>
      <c r="Q4" s="1">
        <f t="shared" ca="1" si="2"/>
        <v>7.0023440502111622E-3</v>
      </c>
      <c r="R4" s="1">
        <f t="shared" ca="1" si="3"/>
        <v>6.8800241936851636E-3</v>
      </c>
    </row>
    <row r="5" spans="1:18" x14ac:dyDescent="0.25">
      <c r="N5" t="s">
        <v>8</v>
      </c>
      <c r="O5" s="1">
        <f t="shared" ca="1" si="0"/>
        <v>6.9503316614120125E-3</v>
      </c>
      <c r="P5" s="1">
        <f t="shared" ca="1" si="1"/>
        <v>6.8201597667034708E-3</v>
      </c>
      <c r="Q5" s="1">
        <f t="shared" ca="1" si="2"/>
        <v>6.9484886549612268E-3</v>
      </c>
      <c r="R5" s="1">
        <f t="shared" ca="1" si="3"/>
        <v>6.980542359585673E-3</v>
      </c>
    </row>
    <row r="6" spans="1:18" x14ac:dyDescent="0.25">
      <c r="A6" s="3" t="s">
        <v>35</v>
      </c>
      <c r="B6" s="4">
        <v>1</v>
      </c>
      <c r="I6" t="s">
        <v>34</v>
      </c>
      <c r="N6" t="s">
        <v>9</v>
      </c>
      <c r="O6" s="1">
        <f t="shared" ca="1" si="0"/>
        <v>6.9752288583384559E-3</v>
      </c>
      <c r="P6" s="1">
        <f t="shared" ca="1" si="1"/>
        <v>6.9359902216329927E-3</v>
      </c>
      <c r="Q6" s="1">
        <f t="shared" ca="1" si="2"/>
        <v>6.8928328774217063E-3</v>
      </c>
      <c r="R6" s="1">
        <f t="shared" ca="1" si="3"/>
        <v>6.9514480639552012E-3</v>
      </c>
    </row>
    <row r="7" spans="1:18" x14ac:dyDescent="0.25">
      <c r="A7" t="s">
        <v>25</v>
      </c>
      <c r="B7" t="s">
        <v>26</v>
      </c>
      <c r="C7" t="s">
        <v>27</v>
      </c>
      <c r="D7" t="s">
        <v>28</v>
      </c>
      <c r="E7" t="s">
        <v>30</v>
      </c>
      <c r="F7" t="s">
        <v>29</v>
      </c>
      <c r="I7">
        <v>0</v>
      </c>
      <c r="N7" t="s">
        <v>10</v>
      </c>
      <c r="O7" s="1">
        <f t="shared" ca="1" si="0"/>
        <v>6.7306984025558014E-3</v>
      </c>
      <c r="P7" s="1">
        <f t="shared" ca="1" si="1"/>
        <v>7.2041951965047812E-3</v>
      </c>
      <c r="Q7" s="1">
        <f t="shared" ca="1" si="2"/>
        <v>6.5465891182909242E-3</v>
      </c>
      <c r="R7" s="1">
        <f t="shared" ca="1" si="3"/>
        <v>7.4307300474331095E-3</v>
      </c>
    </row>
    <row r="8" spans="1:18" x14ac:dyDescent="0.25">
      <c r="A8" t="s">
        <v>5</v>
      </c>
      <c r="B8" s="1">
        <f>$B$1+(B6-1)*$B$2</f>
        <v>0.33333333333333331</v>
      </c>
      <c r="C8">
        <f ca="1">RANDBETWEEN((I7*megálló!E2)*0.8,(I7*megálló!E2)*1.2)</f>
        <v>0</v>
      </c>
      <c r="D8" s="5">
        <f ca="1">RANDBETWEEN((($B$2*1440)*megálló!D2)*0.8,(($B$2*1440)*megálló!D2)*1.2)</f>
        <v>47</v>
      </c>
      <c r="E8" s="1">
        <f ca="1">(C8+D8)*$B$3</f>
        <v>5.4398148148148144E-4</v>
      </c>
      <c r="F8" s="1">
        <f ca="1">B8+E8</f>
        <v>0.33387731481481481</v>
      </c>
      <c r="I8" s="5">
        <f ca="1">I7+D8-C8</f>
        <v>47</v>
      </c>
      <c r="N8" t="s">
        <v>11</v>
      </c>
      <c r="O8" s="1">
        <f t="shared" ca="1" si="0"/>
        <v>6.6251285760765E-3</v>
      </c>
      <c r="P8" s="1">
        <f t="shared" ca="1" si="1"/>
        <v>7.6864279524899715E-3</v>
      </c>
      <c r="Q8" s="1">
        <f t="shared" ca="1" si="2"/>
        <v>6.6701816716903117E-3</v>
      </c>
      <c r="R8" s="1">
        <f t="shared" ca="1" si="3"/>
        <v>6.7959166346208133E-3</v>
      </c>
    </row>
    <row r="9" spans="1:18" x14ac:dyDescent="0.25">
      <c r="A9" t="s">
        <v>6</v>
      </c>
      <c r="B9" s="1">
        <f ca="1">F8+RAND()*megálló!C3+megálló!B3</f>
        <v>0.33479180778760287</v>
      </c>
      <c r="C9">
        <f ca="1">RANDBETWEEN((I8*megálló!E3)*0.8,(I8*megálló!E3)*1.2)</f>
        <v>4</v>
      </c>
      <c r="D9" s="5">
        <f ca="1">RANDBETWEEN((($B$2*1440)*megálló!D3)*0.8,(($B$2*1440)*megálló!D3)*1.2)</f>
        <v>46</v>
      </c>
      <c r="E9" s="1">
        <f ca="1">(C9+D9)*$B$3</f>
        <v>5.7870370370370367E-4</v>
      </c>
      <c r="F9" s="1">
        <f ca="1">B9+E9</f>
        <v>0.33537051149130659</v>
      </c>
      <c r="I9" s="5">
        <f ca="1">I8+D9-C9</f>
        <v>89</v>
      </c>
      <c r="J9" s="6"/>
      <c r="N9" t="s">
        <v>12</v>
      </c>
      <c r="O9" s="1">
        <f t="shared" ca="1" si="0"/>
        <v>6.9151786172451102E-3</v>
      </c>
      <c r="P9" s="1">
        <f t="shared" ca="1" si="1"/>
        <v>7.3910588055321469E-3</v>
      </c>
      <c r="Q9" s="1">
        <f t="shared" ca="1" si="2"/>
        <v>6.9854477936434067E-3</v>
      </c>
      <c r="R9" s="1">
        <f t="shared" ca="1" si="3"/>
        <v>6.4722715961749167E-3</v>
      </c>
    </row>
    <row r="10" spans="1:18" x14ac:dyDescent="0.25">
      <c r="A10" t="s">
        <v>7</v>
      </c>
      <c r="B10" s="1">
        <f ca="1">F9+RAND()*megálló!C4+megálló!B4</f>
        <v>0.33663238215687635</v>
      </c>
      <c r="C10">
        <f ca="1">RANDBETWEEN((I9*megálló!E4)*0.8,(I9*megálló!E4)*1.2)</f>
        <v>10</v>
      </c>
      <c r="D10" s="5">
        <f ca="1">RANDBETWEEN((($B$2*1440)*megálló!D4)*0.8,(($B$2*1440)*megálló!D4)*1.2)</f>
        <v>28</v>
      </c>
      <c r="E10" s="1">
        <f ca="1">(C10+D10)*$B$3</f>
        <v>4.3981481481481481E-4</v>
      </c>
      <c r="F10" s="1">
        <f ca="1">B10+E10</f>
        <v>0.33707219697169116</v>
      </c>
      <c r="I10" s="5">
        <f t="shared" ref="I10:I26" ca="1" si="4">I9+D10-C10</f>
        <v>107</v>
      </c>
      <c r="N10" t="s">
        <v>13</v>
      </c>
      <c r="O10" s="1">
        <f t="shared" ca="1" si="0"/>
        <v>6.6348043782278321E-3</v>
      </c>
      <c r="P10" s="1">
        <f t="shared" ca="1" si="1"/>
        <v>7.4653728764667582E-3</v>
      </c>
      <c r="Q10" s="1">
        <f t="shared" ca="1" si="2"/>
        <v>6.7566584130844265E-3</v>
      </c>
      <c r="R10" s="1">
        <f t="shared" ca="1" si="3"/>
        <v>6.7029607592309359E-3</v>
      </c>
    </row>
    <row r="11" spans="1:18" x14ac:dyDescent="0.25">
      <c r="A11" t="s">
        <v>8</v>
      </c>
      <c r="B11" s="1">
        <f ca="1">F10+RAND()*megálló!C5+megálló!B5</f>
        <v>0.33798125255576783</v>
      </c>
      <c r="C11">
        <f ca="1">RANDBETWEEN((I10*megálló!E5)*0.8,(I10*megálló!E5)*1.2)</f>
        <v>14</v>
      </c>
      <c r="D11" s="5">
        <f ca="1">RANDBETWEEN((($B$2*1440)*megálló!D5)*0.8,(($B$2*1440)*megálló!D5)*1.2)</f>
        <v>28</v>
      </c>
      <c r="E11" s="1">
        <f ca="1">(C11+D11)*$B$3</f>
        <v>4.861111111111111E-4</v>
      </c>
      <c r="F11" s="1">
        <f ca="1">B11+E11</f>
        <v>0.33846736366687896</v>
      </c>
      <c r="I11" s="5">
        <f t="shared" ca="1" si="4"/>
        <v>121</v>
      </c>
      <c r="N11" t="s">
        <v>14</v>
      </c>
      <c r="O11" s="1">
        <f t="shared" ca="1" si="0"/>
        <v>6.7987989817411276E-3</v>
      </c>
      <c r="P11" s="1">
        <f t="shared" ca="1" si="1"/>
        <v>7.7146872201347971E-3</v>
      </c>
      <c r="Q11" s="1">
        <f t="shared" ca="1" si="2"/>
        <v>6.8466475607395494E-3</v>
      </c>
      <c r="R11" s="1">
        <f t="shared" ca="1" si="3"/>
        <v>6.7777824247978735E-3</v>
      </c>
    </row>
    <row r="12" spans="1:18" x14ac:dyDescent="0.25">
      <c r="A12" t="s">
        <v>9</v>
      </c>
      <c r="B12" s="1">
        <f ca="1">F11+RAND()*megálló!C6+megálló!B6</f>
        <v>0.33979522155744013</v>
      </c>
      <c r="C12">
        <f ca="1">RANDBETWEEN((I11*megálló!E6)*0.8,(I11*megálló!E6)*1.2)</f>
        <v>15</v>
      </c>
      <c r="D12" s="5">
        <f ca="1">RANDBETWEEN((($B$2*1440)*megálló!D6)*0.8,(($B$2*1440)*megálló!D6)*1.2)</f>
        <v>27</v>
      </c>
      <c r="E12" s="1">
        <f t="shared" ref="E12:E27" ca="1" si="5">(C12+D12)*$B$3</f>
        <v>4.861111111111111E-4</v>
      </c>
      <c r="F12" s="1">
        <f t="shared" ref="F12:F27" ca="1" si="6">B12+E12</f>
        <v>0.34028133266855126</v>
      </c>
      <c r="I12" s="5">
        <f t="shared" ca="1" si="4"/>
        <v>133</v>
      </c>
      <c r="N12" t="s">
        <v>15</v>
      </c>
      <c r="O12" s="1">
        <f t="shared" ca="1" si="0"/>
        <v>6.8285509331192373E-3</v>
      </c>
      <c r="P12" s="1">
        <f t="shared" ca="1" si="1"/>
        <v>7.5022382701248058E-3</v>
      </c>
      <c r="Q12" s="1">
        <f t="shared" ca="1" si="2"/>
        <v>7.2897281437280248E-3</v>
      </c>
      <c r="R12" s="1">
        <f t="shared" ca="1" si="3"/>
        <v>6.5089750472553387E-3</v>
      </c>
    </row>
    <row r="13" spans="1:18" x14ac:dyDescent="0.25">
      <c r="A13" t="s">
        <v>10</v>
      </c>
      <c r="B13" s="1">
        <f ca="1">F12+RAND()*megálló!C7+megálló!B7</f>
        <v>0.34217525359750567</v>
      </c>
      <c r="C13">
        <f ca="1">RANDBETWEEN((I12*megálló!E7)*0.8,(I12*megálló!E7)*1.2)</f>
        <v>26</v>
      </c>
      <c r="D13" s="5">
        <f ca="1">RANDBETWEEN((($B$2*1440)*megálló!D7)*0.8,(($B$2*1440)*megálló!D7)*1.2)</f>
        <v>32</v>
      </c>
      <c r="E13" s="1">
        <f t="shared" ca="1" si="5"/>
        <v>6.7129629629629625E-4</v>
      </c>
      <c r="F13" s="1">
        <f t="shared" ca="1" si="6"/>
        <v>0.34284654989380198</v>
      </c>
      <c r="I13" s="5">
        <f t="shared" ca="1" si="4"/>
        <v>139</v>
      </c>
      <c r="N13" t="s">
        <v>16</v>
      </c>
      <c r="O13" s="1">
        <f t="shared" ca="1" si="0"/>
        <v>6.278892429696703E-3</v>
      </c>
      <c r="P13" s="1">
        <f t="shared" ca="1" si="1"/>
        <v>7.5642155629159769E-3</v>
      </c>
      <c r="Q13" s="1">
        <f t="shared" ca="1" si="2"/>
        <v>7.3109710566043318E-3</v>
      </c>
      <c r="R13" s="1">
        <f t="shared" ca="1" si="3"/>
        <v>6.0083803920856771E-3</v>
      </c>
    </row>
    <row r="14" spans="1:18" x14ac:dyDescent="0.25">
      <c r="A14" t="s">
        <v>11</v>
      </c>
      <c r="B14" s="1">
        <f ca="1">F13+RAND()*megálló!C8+megálló!B8</f>
        <v>0.34370717478996587</v>
      </c>
      <c r="C14">
        <f ca="1">RANDBETWEEN((I13*megálló!E8)*0.8,(I13*megálló!E8)*1.2)</f>
        <v>35</v>
      </c>
      <c r="D14" s="5">
        <f ca="1">RANDBETWEEN((($B$2*1440)*megálló!D8)*0.8,(($B$2*1440)*megálló!D8)*1.2)</f>
        <v>45</v>
      </c>
      <c r="E14" s="1">
        <f t="shared" ca="1" si="5"/>
        <v>9.2592592592592585E-4</v>
      </c>
      <c r="F14" s="1">
        <f t="shared" ca="1" si="6"/>
        <v>0.34463310071589182</v>
      </c>
      <c r="I14" s="5">
        <f t="shared" ca="1" si="4"/>
        <v>149</v>
      </c>
      <c r="N14" t="s">
        <v>17</v>
      </c>
      <c r="O14" s="1">
        <f t="shared" ca="1" si="0"/>
        <v>6.1168300181380086E-3</v>
      </c>
      <c r="P14" s="1">
        <f t="shared" ca="1" si="1"/>
        <v>7.7568519379613288E-3</v>
      </c>
      <c r="Q14" s="1">
        <f t="shared" ca="1" si="2"/>
        <v>7.3322793790803753E-3</v>
      </c>
      <c r="R14" s="1">
        <f t="shared" ca="1" si="3"/>
        <v>5.2206729031456511E-3</v>
      </c>
    </row>
    <row r="15" spans="1:18" x14ac:dyDescent="0.25">
      <c r="A15" t="s">
        <v>12</v>
      </c>
      <c r="B15" s="1">
        <f ca="1">F14+RAND()*megálló!C9+megálló!B9</f>
        <v>0.3460974527753235</v>
      </c>
      <c r="C15">
        <f ca="1">RANDBETWEEN((I14*megálló!E9)*0.8,(I14*megálló!E9)*1.2)</f>
        <v>50</v>
      </c>
      <c r="D15" s="5">
        <f ca="1">RANDBETWEEN((($B$2*1440)*megálló!D9)*0.8,(($B$2*1440)*megálló!D9)*1.2)</f>
        <v>35</v>
      </c>
      <c r="E15" s="1">
        <f t="shared" ca="1" si="5"/>
        <v>9.837962962962962E-4</v>
      </c>
      <c r="F15" s="1">
        <f t="shared" ca="1" si="6"/>
        <v>0.3470812490716198</v>
      </c>
      <c r="I15" s="5">
        <f t="shared" ca="1" si="4"/>
        <v>134</v>
      </c>
      <c r="N15" t="s">
        <v>18</v>
      </c>
      <c r="O15" s="1">
        <f t="shared" ca="1" si="0"/>
        <v>6.4362246887437746E-3</v>
      </c>
      <c r="P15" s="1">
        <f t="shared" ca="1" si="1"/>
        <v>7.7721593241765752E-3</v>
      </c>
      <c r="Q15" s="1">
        <f t="shared" ca="1" si="2"/>
        <v>6.822595687200339E-3</v>
      </c>
      <c r="R15" s="1">
        <f t="shared" ca="1" si="3"/>
        <v>5.7389988741626263E-3</v>
      </c>
    </row>
    <row r="16" spans="1:18" x14ac:dyDescent="0.25">
      <c r="A16" t="s">
        <v>13</v>
      </c>
      <c r="B16" s="1">
        <f ca="1">F15+RAND()*megálló!C10+megálló!B10</f>
        <v>0.34862749323766168</v>
      </c>
      <c r="C16">
        <f ca="1">RANDBETWEEN((I15*megálló!E10)*0.8,(I15*megálló!E10)*1.2)</f>
        <v>31</v>
      </c>
      <c r="D16" s="5">
        <f ca="1">RANDBETWEEN((($B$2*1440)*megálló!D10)*0.8,(($B$2*1440)*megálló!D10)*1.2)</f>
        <v>41</v>
      </c>
      <c r="E16" s="1">
        <f t="shared" ca="1" si="5"/>
        <v>8.3333333333333328E-4</v>
      </c>
      <c r="F16" s="1">
        <f t="shared" ca="1" si="6"/>
        <v>0.34946082657099503</v>
      </c>
      <c r="I16" s="5">
        <f t="shared" ca="1" si="4"/>
        <v>144</v>
      </c>
      <c r="N16" t="s">
        <v>19</v>
      </c>
      <c r="O16" s="1">
        <f t="shared" ca="1" si="0"/>
        <v>6.8747578913836427E-3</v>
      </c>
      <c r="P16" s="1">
        <f t="shared" ca="1" si="1"/>
        <v>7.8365382212524093E-3</v>
      </c>
      <c r="Q16" s="1">
        <f t="shared" ca="1" si="2"/>
        <v>6.261892310516326E-3</v>
      </c>
      <c r="R16" s="1">
        <f t="shared" ca="1" si="3"/>
        <v>5.698276555047066E-3</v>
      </c>
    </row>
    <row r="17" spans="1:18" x14ac:dyDescent="0.25">
      <c r="A17" t="s">
        <v>14</v>
      </c>
      <c r="B17" s="1">
        <f ca="1">F16+RAND()*megálló!C11+megálló!B11</f>
        <v>0.35107241041287135</v>
      </c>
      <c r="C17">
        <f ca="1">RANDBETWEEN((I16*megálló!E11)*0.8,(I16*megálló!E11)*1.2)</f>
        <v>32</v>
      </c>
      <c r="D17" s="5">
        <f ca="1">RANDBETWEEN((($B$2*1440)*megálló!D11)*0.8,(($B$2*1440)*megálló!D11)*1.2)</f>
        <v>24</v>
      </c>
      <c r="E17" s="1">
        <f t="shared" ca="1" si="5"/>
        <v>6.4814814814814813E-4</v>
      </c>
      <c r="F17" s="1">
        <f t="shared" ca="1" si="6"/>
        <v>0.35172055856101953</v>
      </c>
      <c r="I17" s="5">
        <f t="shared" ca="1" si="4"/>
        <v>136</v>
      </c>
      <c r="N17" t="s">
        <v>20</v>
      </c>
      <c r="O17" s="1">
        <f t="shared" ca="1" si="0"/>
        <v>7.0587240044692745E-3</v>
      </c>
      <c r="P17" s="1">
        <f t="shared" ca="1" si="1"/>
        <v>7.7670218084284204E-3</v>
      </c>
      <c r="Q17" s="1">
        <f t="shared" ca="1" si="2"/>
        <v>6.3815862043142269E-3</v>
      </c>
      <c r="R17" s="1">
        <f t="shared" ca="1" si="3"/>
        <v>5.6418983961509239E-3</v>
      </c>
    </row>
    <row r="18" spans="1:18" x14ac:dyDescent="0.25">
      <c r="A18" t="s">
        <v>15</v>
      </c>
      <c r="B18" s="1">
        <f ca="1">F17+RAND()*megálló!C12+megálló!B12</f>
        <v>0.35324821075526208</v>
      </c>
      <c r="C18">
        <f ca="1">RANDBETWEEN((I17*megálló!E12)*0.8,(I17*megálló!E12)*1.2)</f>
        <v>43</v>
      </c>
      <c r="D18" s="5">
        <f ca="1">RANDBETWEEN((($B$2*1440)*megálló!D12)*0.8,(($B$2*1440)*megálló!D12)*1.2)</f>
        <v>19</v>
      </c>
      <c r="E18" s="1">
        <f t="shared" ca="1" si="5"/>
        <v>7.1759259259259259E-4</v>
      </c>
      <c r="F18" s="1">
        <f t="shared" ca="1" si="6"/>
        <v>0.35396580334785466</v>
      </c>
      <c r="I18" s="5">
        <f t="shared" ca="1" si="4"/>
        <v>112</v>
      </c>
      <c r="N18" t="s">
        <v>21</v>
      </c>
      <c r="O18" s="1">
        <f t="shared" ca="1" si="0"/>
        <v>7.1693150440588216E-3</v>
      </c>
      <c r="P18" s="1">
        <f t="shared" ca="1" si="1"/>
        <v>7.8241767523322681E-3</v>
      </c>
      <c r="Q18" s="1">
        <f t="shared" ca="1" si="2"/>
        <v>6.3234115734959739E-3</v>
      </c>
      <c r="R18" s="1">
        <f t="shared" ca="1" si="3"/>
        <v>5.5444538179523217E-3</v>
      </c>
    </row>
    <row r="19" spans="1:18" x14ac:dyDescent="0.25">
      <c r="A19" t="s">
        <v>16</v>
      </c>
      <c r="B19" s="1">
        <f ca="1">F18+RAND()*megálló!C13+megálló!B13</f>
        <v>0.35610653653555419</v>
      </c>
      <c r="C19">
        <f ca="1">RANDBETWEEN((I18*megálló!E13)*0.8,(I18*megálló!E13)*1.2)</f>
        <v>32</v>
      </c>
      <c r="D19" s="5">
        <f ca="1">RANDBETWEEN((($B$2*1440)*megálló!D13)*0.8,(($B$2*1440)*megálló!D13)*1.2)</f>
        <v>23</v>
      </c>
      <c r="E19" s="1">
        <f t="shared" ca="1" si="5"/>
        <v>6.3657407407407402E-4</v>
      </c>
      <c r="F19" s="1">
        <f t="shared" ca="1" si="6"/>
        <v>0.35674311060962827</v>
      </c>
      <c r="I19" s="5">
        <f t="shared" ca="1" si="4"/>
        <v>103</v>
      </c>
      <c r="N19" t="s">
        <v>22</v>
      </c>
      <c r="O19" s="1">
        <f t="shared" ca="1" si="0"/>
        <v>7.2124574249193274E-3</v>
      </c>
      <c r="P19" s="1">
        <f t="shared" ca="1" si="1"/>
        <v>7.8244011872364294E-3</v>
      </c>
      <c r="Q19" s="1">
        <f t="shared" ca="1" si="2"/>
        <v>6.3083199157830672E-3</v>
      </c>
      <c r="R19" s="1">
        <f t="shared" ca="1" si="3"/>
        <v>5.536466391285022E-3</v>
      </c>
    </row>
    <row r="20" spans="1:18" x14ac:dyDescent="0.25">
      <c r="A20" t="s">
        <v>17</v>
      </c>
      <c r="B20" s="1">
        <f ca="1">F19+RAND()*megálló!C14+megálló!B14</f>
        <v>0.35870341949455598</v>
      </c>
      <c r="C20">
        <f ca="1">RANDBETWEEN((I19*megálló!E14)*0.8,(I19*megálló!E14)*1.2)</f>
        <v>43</v>
      </c>
      <c r="D20" s="5">
        <f ca="1">RANDBETWEEN((($B$2*1440)*megálló!D14)*0.8,(($B$2*1440)*megálló!D14)*1.2)</f>
        <v>8</v>
      </c>
      <c r="E20" s="1">
        <f t="shared" ca="1" si="5"/>
        <v>5.9027777777777778E-4</v>
      </c>
      <c r="F20" s="1">
        <f t="shared" ca="1" si="6"/>
        <v>0.35929369727233373</v>
      </c>
      <c r="I20" s="5">
        <f t="shared" ca="1" si="4"/>
        <v>68</v>
      </c>
      <c r="N20" t="s">
        <v>23</v>
      </c>
      <c r="O20" s="1">
        <f t="shared" ca="1" si="0"/>
        <v>7.2366873461428005E-3</v>
      </c>
      <c r="P20" s="1">
        <f t="shared" ca="1" si="1"/>
        <v>7.8096742814781628E-3</v>
      </c>
      <c r="Q20" s="1">
        <f t="shared" ca="1" si="2"/>
        <v>6.3527962757241596E-3</v>
      </c>
      <c r="R20" s="1">
        <f t="shared" ca="1" si="3"/>
        <v>5.4432345300550744E-3</v>
      </c>
    </row>
    <row r="21" spans="1:18" x14ac:dyDescent="0.25">
      <c r="A21" t="s">
        <v>18</v>
      </c>
      <c r="B21" s="1">
        <f ca="1">F20+RAND()*megálló!C15+megálló!B15</f>
        <v>0.36046284153881109</v>
      </c>
      <c r="C21">
        <f ca="1">RANDBETWEEN((I20*megálló!E15)*0.8,(I20*megálló!E15)*1.2)</f>
        <v>26</v>
      </c>
      <c r="D21" s="5">
        <f ca="1">RANDBETWEEN((($B$2*1440)*megálló!D15)*0.8,(($B$2*1440)*megálló!D15)*1.2)</f>
        <v>8</v>
      </c>
      <c r="E21" s="1">
        <f t="shared" ca="1" si="5"/>
        <v>3.9351851851851852E-4</v>
      </c>
      <c r="F21" s="1">
        <f t="shared" ca="1" si="6"/>
        <v>0.36085636005732963</v>
      </c>
      <c r="I21" s="5">
        <f t="shared" ca="1" si="4"/>
        <v>50</v>
      </c>
      <c r="N21" t="s">
        <v>24</v>
      </c>
      <c r="O21" s="1">
        <f ca="1">B50-B27</f>
        <v>7.2790127581067177E-3</v>
      </c>
      <c r="P21" s="1">
        <f t="shared" ca="1" si="1"/>
        <v>7.8300425965173726E-3</v>
      </c>
      <c r="Q21" s="1">
        <f t="shared" ca="1" si="2"/>
        <v>6.3199255039629865E-3</v>
      </c>
      <c r="R21" s="1">
        <f t="shared" ca="1" si="3"/>
        <v>5.3912095033235574E-3</v>
      </c>
    </row>
    <row r="22" spans="1:18" x14ac:dyDescent="0.25">
      <c r="A22" t="s">
        <v>19</v>
      </c>
      <c r="B22" s="1">
        <f ca="1">F21+RAND()*megálló!C16+megálló!B16</f>
        <v>0.36225786946919575</v>
      </c>
      <c r="C22">
        <f ca="1">RANDBETWEEN((I21*megálló!E16)*0.8,(I21*megálló!E16)*1.2)</f>
        <v>19</v>
      </c>
      <c r="D22" s="5">
        <f ca="1">RANDBETWEEN((($B$2*1440)*megálló!D16)*0.8,(($B$2*1440)*megálló!D16)*1.2)</f>
        <v>8</v>
      </c>
      <c r="E22" s="1">
        <f t="shared" ca="1" si="5"/>
        <v>3.1250000000000001E-4</v>
      </c>
      <c r="F22" s="1">
        <f t="shared" ca="1" si="6"/>
        <v>0.36257036946919574</v>
      </c>
      <c r="I22" s="5">
        <f t="shared" ca="1" si="4"/>
        <v>39</v>
      </c>
    </row>
    <row r="23" spans="1:18" x14ac:dyDescent="0.25">
      <c r="A23" t="s">
        <v>20</v>
      </c>
      <c r="B23" s="1">
        <f ca="1">F22+RAND()*megálló!C17+megálló!B17</f>
        <v>0.3638250166503455</v>
      </c>
      <c r="C23">
        <f ca="1">RANDBETWEEN((I22*megálló!E17)*0.8,(I22*megálló!E17)*1.2)</f>
        <v>18</v>
      </c>
      <c r="D23" s="5">
        <f ca="1">RANDBETWEEN((($B$2*1440)*megálló!D17)*0.8,(($B$2*1440)*megálló!D17)*1.2)</f>
        <v>9</v>
      </c>
      <c r="E23" s="1">
        <f t="shared" ca="1" si="5"/>
        <v>3.1250000000000001E-4</v>
      </c>
      <c r="F23" s="1">
        <f t="shared" ca="1" si="6"/>
        <v>0.36413751665034549</v>
      </c>
      <c r="I23" s="5">
        <f t="shared" ca="1" si="4"/>
        <v>30</v>
      </c>
    </row>
    <row r="24" spans="1:18" x14ac:dyDescent="0.25">
      <c r="A24" t="s">
        <v>21</v>
      </c>
      <c r="B24" s="1">
        <f ca="1">F23+RAND()*megálló!C18+megálló!B18</f>
        <v>0.36509696278729054</v>
      </c>
      <c r="C24">
        <f ca="1">RANDBETWEEN((I23*megálló!E18)*0.8,(I23*megálló!E18)*1.2)</f>
        <v>14</v>
      </c>
      <c r="D24" s="5">
        <f ca="1">RANDBETWEEN((($B$2*1440)*megálló!D18)*0.8,(($B$2*1440)*megálló!D18)*1.2)</f>
        <v>6</v>
      </c>
      <c r="E24" s="1">
        <f t="shared" ca="1" si="5"/>
        <v>2.3148148148148146E-4</v>
      </c>
      <c r="F24" s="1">
        <f t="shared" ca="1" si="6"/>
        <v>0.36532844426877203</v>
      </c>
      <c r="I24" s="5">
        <f t="shared" ca="1" si="4"/>
        <v>22</v>
      </c>
    </row>
    <row r="25" spans="1:18" x14ac:dyDescent="0.25">
      <c r="A25" t="s">
        <v>22</v>
      </c>
      <c r="B25" s="1">
        <f ca="1">F24+RAND()*megálló!C19+megálló!B19</f>
        <v>0.36627573269770192</v>
      </c>
      <c r="C25">
        <f ca="1">RANDBETWEEN((I24*megálló!E19)*0.8,(I24*megálló!E19)*1.2)</f>
        <v>12</v>
      </c>
      <c r="D25" s="5">
        <f ca="1">RANDBETWEEN((($B$2*1440)*megálló!D19)*0.8,(($B$2*1440)*megálló!D19)*1.2)</f>
        <v>5</v>
      </c>
      <c r="E25" s="1">
        <f t="shared" ca="1" si="5"/>
        <v>1.9675925925925926E-4</v>
      </c>
      <c r="F25" s="1">
        <f t="shared" ca="1" si="6"/>
        <v>0.36647249195696119</v>
      </c>
      <c r="I25" s="5">
        <f t="shared" ca="1" si="4"/>
        <v>15</v>
      </c>
    </row>
    <row r="26" spans="1:18" x14ac:dyDescent="0.25">
      <c r="A26" t="s">
        <v>23</v>
      </c>
      <c r="B26" s="1">
        <f ca="1">F25+RAND()*megálló!C20+megálló!B20</f>
        <v>0.36738457809443098</v>
      </c>
      <c r="C26">
        <f ca="1">RANDBETWEEN((I25*megálló!E20)*0.8,(I25*megálló!E20)*1.2)</f>
        <v>9</v>
      </c>
      <c r="D26" s="5">
        <f ca="1">RANDBETWEEN((($B$2*1440)*megálló!D20)*0.8,(($B$2*1440)*megálló!D20)*1.2)</f>
        <v>6</v>
      </c>
      <c r="E26" s="1">
        <f t="shared" ca="1" si="5"/>
        <v>1.7361111111111109E-4</v>
      </c>
      <c r="F26" s="1">
        <f t="shared" ca="1" si="6"/>
        <v>0.36755818920554212</v>
      </c>
      <c r="I26" s="5">
        <f t="shared" ca="1" si="4"/>
        <v>12</v>
      </c>
    </row>
    <row r="27" spans="1:18" x14ac:dyDescent="0.25">
      <c r="A27" t="s">
        <v>24</v>
      </c>
      <c r="B27" s="1">
        <f ca="1">F26+RAND()*megálló!C21+megálló!B21</f>
        <v>0.36894642084920715</v>
      </c>
      <c r="C27" s="5">
        <f ca="1">I26</f>
        <v>12</v>
      </c>
      <c r="D27" s="5">
        <f ca="1">RANDBETWEEN((($B$2*1440)*megálló!D21)*0.8,(($B$2*1440)*megálló!D21)*1.2)</f>
        <v>0</v>
      </c>
      <c r="E27" s="1">
        <f t="shared" ca="1" si="5"/>
        <v>1.3888888888888889E-4</v>
      </c>
      <c r="F27" s="1">
        <f t="shared" ca="1" si="6"/>
        <v>0.36908530973809606</v>
      </c>
      <c r="I27" s="5">
        <f ca="1">I26+D27-C27</f>
        <v>0</v>
      </c>
    </row>
    <row r="29" spans="1:18" x14ac:dyDescent="0.25">
      <c r="A29" s="3" t="s">
        <v>35</v>
      </c>
      <c r="B29" s="4">
        <v>2</v>
      </c>
      <c r="J29" t="s">
        <v>36</v>
      </c>
      <c r="K29" t="s">
        <v>37</v>
      </c>
    </row>
    <row r="30" spans="1:18" x14ac:dyDescent="0.25">
      <c r="A30" t="s">
        <v>25</v>
      </c>
      <c r="B30" t="s">
        <v>26</v>
      </c>
      <c r="C30" t="s">
        <v>27</v>
      </c>
      <c r="D30" t="s">
        <v>28</v>
      </c>
      <c r="E30" t="s">
        <v>30</v>
      </c>
      <c r="F30" t="s">
        <v>29</v>
      </c>
      <c r="I30">
        <v>0</v>
      </c>
      <c r="J30">
        <v>0</v>
      </c>
      <c r="K30">
        <v>0</v>
      </c>
    </row>
    <row r="31" spans="1:18" x14ac:dyDescent="0.25">
      <c r="A31" t="s">
        <v>5</v>
      </c>
      <c r="B31" s="1">
        <f>$B$1+(B29-1)*$B$2</f>
        <v>0.34027777777777773</v>
      </c>
      <c r="C31">
        <f ca="1">RANDBETWEEN((I30*megálló!E2)*0.8,(I30*megálló!E2)*1.2)</f>
        <v>0</v>
      </c>
      <c r="D31">
        <f ca="1">IF(J31=0,RANDBETWEEN((((B31-B8)*1440)*megálló!D2)*0.8,(((B31-B8)*1440)*megálló!D2)*1.2),0)</f>
        <v>39</v>
      </c>
      <c r="E31" s="1">
        <f ca="1">(C31+D31)*$B$3</f>
        <v>4.5138888888888887E-4</v>
      </c>
      <c r="F31" s="1">
        <f ca="1">IF(B31+E31&gt;F8,B31+E31,F8+0.0000115740740740741)</f>
        <v>0.34072916666666664</v>
      </c>
      <c r="I31" s="5">
        <f ca="1">I30+D31-C31</f>
        <v>39</v>
      </c>
      <c r="J31">
        <f>IF(B31=B8+0.0000115740740740741,1,0)</f>
        <v>0</v>
      </c>
      <c r="K31">
        <f ca="1">RAND()</f>
        <v>0.90281189152166963</v>
      </c>
    </row>
    <row r="32" spans="1:18" x14ac:dyDescent="0.25">
      <c r="A32" t="s">
        <v>6</v>
      </c>
      <c r="B32" s="1">
        <f ca="1">IF(F31+K32*megálló!C3+megálló!B3&gt;B9,F31+K32*megálló!C3+megálló!B3,B9+0.0000115740740740741)</f>
        <v>0.34158048172495303</v>
      </c>
      <c r="C32">
        <f ca="1">RANDBETWEEN((I31*megálló!E3)*0.8,(I31*megálló!E3)*1.2)</f>
        <v>4</v>
      </c>
      <c r="D32">
        <f ca="1">IF(J32=0,RANDBETWEEN((((B32-B9)*1440)*megálló!D3)*0.8,(((B32-B9)*1440)*megálló!D3)*1.2),0)</f>
        <v>44</v>
      </c>
      <c r="E32" s="1">
        <f ca="1">(C32+D32)*$B$3</f>
        <v>5.5555555555555556E-4</v>
      </c>
      <c r="F32" s="1">
        <f t="shared" ref="F32:F50" ca="1" si="7">IF(B32+E32&gt;F9,B32+E32,F9+0.0000115740740740741)</f>
        <v>0.34213603728050856</v>
      </c>
      <c r="I32" s="5">
        <f ca="1">I31+D32-C32</f>
        <v>79</v>
      </c>
      <c r="J32">
        <f t="shared" ref="J32:J50" ca="1" si="8">IF(B32=B9+0.0000115740740740741,1,0)</f>
        <v>0</v>
      </c>
      <c r="K32">
        <f ca="1">RAND()</f>
        <v>0.35536210359460307</v>
      </c>
    </row>
    <row r="33" spans="1:11" x14ac:dyDescent="0.25">
      <c r="A33" t="s">
        <v>7</v>
      </c>
      <c r="B33" s="1">
        <f ca="1">IF(F32+K33*megálló!C4+megálló!B4&gt;B10,F32+K33*megálló!C4+megálló!B4,B10+0.0000115740740740741)</f>
        <v>0.34351512743757845</v>
      </c>
      <c r="C33">
        <f ca="1">RANDBETWEEN((I32*megálló!E4)*0.8,(I32*megálló!E4)*1.2)</f>
        <v>8</v>
      </c>
      <c r="D33">
        <f ca="1">IF(J33=0,RANDBETWEEN((((B33-B10)*1440)*megálló!D4)*0.8,(((B33-B10)*1440)*megálló!D4)*1.2),0)</f>
        <v>31</v>
      </c>
      <c r="E33" s="1">
        <f t="shared" ref="E33:E50" ca="1" si="9">(C33+D33)*$B$3</f>
        <v>4.5138888888888887E-4</v>
      </c>
      <c r="F33" s="1">
        <f t="shared" ca="1" si="7"/>
        <v>0.34396651632646735</v>
      </c>
      <c r="I33" s="5">
        <f t="shared" ref="I33:I49" ca="1" si="10">I32+D33-C33</f>
        <v>102</v>
      </c>
      <c r="J33">
        <f ca="1">IF(B33=B10+0.0000115740740740741,1,0)</f>
        <v>0</v>
      </c>
      <c r="K33">
        <f t="shared" ref="K33:K50" ca="1" si="11">RAND()</f>
        <v>0.67689263805586508</v>
      </c>
    </row>
    <row r="34" spans="1:11" x14ac:dyDescent="0.25">
      <c r="A34" t="s">
        <v>8</v>
      </c>
      <c r="B34" s="1">
        <f ca="1">IF(F33+K34*megálló!C5+megálló!B5&gt;B11,F33+K34*megálló!C5+megálló!B5,B11+0.0000115740740740741)</f>
        <v>0.34493158421717984</v>
      </c>
      <c r="C34">
        <f ca="1">RANDBETWEEN((I33*megálló!E5)*0.8,(I33*megálló!E5)*1.2)</f>
        <v>14</v>
      </c>
      <c r="D34">
        <f ca="1">IF(J34=0,RANDBETWEEN((((B34-B11)*1440)*megálló!D5)*0.8,(((B34-B11)*1440)*megálló!D5)*1.2),0)</f>
        <v>25</v>
      </c>
      <c r="E34" s="1">
        <f t="shared" ca="1" si="9"/>
        <v>4.5138888888888887E-4</v>
      </c>
      <c r="F34" s="1">
        <f t="shared" ca="1" si="7"/>
        <v>0.34538297310606875</v>
      </c>
      <c r="I34" s="5">
        <f t="shared" ca="1" si="10"/>
        <v>113</v>
      </c>
      <c r="J34">
        <f t="shared" ca="1" si="8"/>
        <v>0</v>
      </c>
      <c r="K34">
        <f t="shared" ca="1" si="11"/>
        <v>0.44848881313007927</v>
      </c>
    </row>
    <row r="35" spans="1:11" x14ac:dyDescent="0.25">
      <c r="A35" t="s">
        <v>9</v>
      </c>
      <c r="B35" s="1">
        <f ca="1">IF(F34+K35*megálló!C6+megálló!B6&gt;B12,F34+K35*megálló!C6+megálló!B6,B12+0.0000115740740740741)</f>
        <v>0.34677045041577859</v>
      </c>
      <c r="C35">
        <f ca="1">RANDBETWEEN((I34*megálló!E6)*0.8,(I34*megálló!E6)*1.2)</f>
        <v>19</v>
      </c>
      <c r="D35">
        <f ca="1">IF(J35=0,RANDBETWEEN((((B35-B12)*1440)*megálló!D6)*0.8,(((B35-B12)*1440)*megálló!D6)*1.2),0)</f>
        <v>36</v>
      </c>
      <c r="E35" s="1">
        <f t="shared" ca="1" si="9"/>
        <v>6.3657407407407402E-4</v>
      </c>
      <c r="F35" s="1">
        <f t="shared" ca="1" si="7"/>
        <v>0.34740702448985267</v>
      </c>
      <c r="I35" s="5">
        <f t="shared" ca="1" si="10"/>
        <v>130</v>
      </c>
      <c r="J35">
        <f t="shared" ca="1" si="8"/>
        <v>0</v>
      </c>
      <c r="K35">
        <f t="shared" ca="1" si="11"/>
        <v>0.49322441994076083</v>
      </c>
    </row>
    <row r="36" spans="1:11" x14ac:dyDescent="0.25">
      <c r="A36" t="s">
        <v>10</v>
      </c>
      <c r="B36" s="1">
        <f ca="1">IF(F35+K36*megálló!C7+megálló!B7&gt;B13,F35+K36*megálló!C7+megálló!B7,B13+0.0000115740740740741)</f>
        <v>0.34890595200006147</v>
      </c>
      <c r="C36">
        <f ca="1">RANDBETWEEN((I35*megálló!E7)*0.8,(I35*megálló!E7)*1.2)</f>
        <v>23</v>
      </c>
      <c r="D36">
        <f ca="1">IF(J36=0,RANDBETWEEN((((B36-B13)*1440)*megálló!D7)*0.8,(((B36-B13)*1440)*megálló!D7)*1.2),0)</f>
        <v>26</v>
      </c>
      <c r="E36" s="1">
        <f t="shared" ca="1" si="9"/>
        <v>5.6712962962962956E-4</v>
      </c>
      <c r="F36" s="1">
        <f t="shared" ca="1" si="7"/>
        <v>0.3494730816296911</v>
      </c>
      <c r="I36" s="5">
        <f ca="1">I35+D36-C36</f>
        <v>133</v>
      </c>
      <c r="J36">
        <f t="shared" ca="1" si="8"/>
        <v>0</v>
      </c>
      <c r="K36">
        <f t="shared" ca="1" si="11"/>
        <v>0.16439052688630273</v>
      </c>
    </row>
    <row r="37" spans="1:11" x14ac:dyDescent="0.25">
      <c r="A37" t="s">
        <v>11</v>
      </c>
      <c r="B37" s="1">
        <f ca="1">IF(F36+K37*megálló!C8+megálló!B8&gt;B14,F36+K37*megálló!C8+megálló!B8,B14+0.0000115740740740741)</f>
        <v>0.35033230336604237</v>
      </c>
      <c r="C37">
        <f ca="1">RANDBETWEEN((I36*megálló!E8)*0.8,(I36*megálló!E8)*1.2)</f>
        <v>38</v>
      </c>
      <c r="D37">
        <f ca="1">IF(J37=0,RANDBETWEEN((((B37-B14)*1440)*megálló!D8)*0.8,(((B37-B14)*1440)*megálló!D8)*1.2),0)</f>
        <v>56</v>
      </c>
      <c r="E37" s="1">
        <f t="shared" ca="1" si="9"/>
        <v>1.0879629629629629E-3</v>
      </c>
      <c r="F37" s="1">
        <f t="shared" ca="1" si="7"/>
        <v>0.35142026632900536</v>
      </c>
      <c r="I37" s="5">
        <f t="shared" ca="1" si="10"/>
        <v>151</v>
      </c>
      <c r="J37">
        <f t="shared" ca="1" si="8"/>
        <v>0</v>
      </c>
      <c r="K37">
        <f t="shared" ca="1" si="11"/>
        <v>0.10059287130240946</v>
      </c>
    </row>
    <row r="38" spans="1:11" x14ac:dyDescent="0.25">
      <c r="A38" t="s">
        <v>12</v>
      </c>
      <c r="B38" s="1">
        <f ca="1">IF(F37+K38*megálló!C9+megálló!B9&gt;B15,F37+K38*megálló!C9+megálló!B9,B15+0.0000115740740740741)</f>
        <v>0.35301263139256861</v>
      </c>
      <c r="C38">
        <f ca="1">RANDBETWEEN((I37*megálló!E9)*0.8,(I37*megálló!E9)*1.2)</f>
        <v>38</v>
      </c>
      <c r="D38">
        <f ca="1">IF(J38=0,RANDBETWEEN((((B38-B15)*1440)*megálló!D9)*0.8,(((B38-B15)*1440)*megálló!D9)*1.2),0)</f>
        <v>45</v>
      </c>
      <c r="E38" s="1">
        <f t="shared" ca="1" si="9"/>
        <v>9.6064814814814808E-4</v>
      </c>
      <c r="F38" s="1">
        <f t="shared" ca="1" si="7"/>
        <v>0.35397327954071678</v>
      </c>
      <c r="I38" s="5">
        <f t="shared" ca="1" si="10"/>
        <v>158</v>
      </c>
      <c r="J38">
        <f t="shared" ca="1" si="8"/>
        <v>0</v>
      </c>
      <c r="K38">
        <f t="shared" ca="1" si="11"/>
        <v>0.8877378865582185</v>
      </c>
    </row>
    <row r="39" spans="1:11" x14ac:dyDescent="0.25">
      <c r="A39" t="s">
        <v>13</v>
      </c>
      <c r="B39" s="1">
        <f ca="1">IF(F38+K39*megálló!C10+megálló!B10&gt;B16,F38+K39*megálló!C10+megálló!B10,B16+0.0000115740740740741)</f>
        <v>0.35526229761588951</v>
      </c>
      <c r="C39">
        <f ca="1">RANDBETWEEN((I38*megálló!E10)*0.8,(I38*megálló!E10)*1.2)</f>
        <v>36</v>
      </c>
      <c r="D39">
        <f ca="1">IF(J39=0,RANDBETWEEN((((B39-B16)*1440)*megálló!D10)*0.8,(((B39-B16)*1440)*megálló!D10)*1.2),0)</f>
        <v>56</v>
      </c>
      <c r="E39" s="1">
        <f t="shared" ca="1" si="9"/>
        <v>1.0648148148148147E-3</v>
      </c>
      <c r="F39" s="1">
        <f t="shared" ca="1" si="7"/>
        <v>0.35632711243070431</v>
      </c>
      <c r="I39" s="5">
        <f t="shared" ca="1" si="10"/>
        <v>178</v>
      </c>
      <c r="J39">
        <f t="shared" ca="1" si="8"/>
        <v>0</v>
      </c>
      <c r="K39">
        <f t="shared" ca="1" si="11"/>
        <v>0.59624855237579588</v>
      </c>
    </row>
    <row r="40" spans="1:11" x14ac:dyDescent="0.25">
      <c r="A40" t="s">
        <v>14</v>
      </c>
      <c r="B40" s="1">
        <f ca="1">IF(F39+K40*megálló!C11+megálló!B11&gt;B17,F39+K40*megálló!C11+megálló!B11,B17+0.0000115740740740741)</f>
        <v>0.35787120939461248</v>
      </c>
      <c r="C40">
        <f ca="1">RANDBETWEEN((I39*megálló!E11)*0.8,(I39*megálló!E11)*1.2)</f>
        <v>48</v>
      </c>
      <c r="D40">
        <f ca="1">IF(J40=0,RANDBETWEEN((((B40-B17)*1440)*megálló!D11)*0.8,(((B40-B17)*1440)*megálló!D11)*1.2),0)</f>
        <v>24</v>
      </c>
      <c r="E40" s="1">
        <f t="shared" ca="1" si="9"/>
        <v>8.3333333333333328E-4</v>
      </c>
      <c r="F40" s="1">
        <f t="shared" ca="1" si="7"/>
        <v>0.35870454272794583</v>
      </c>
      <c r="I40" s="5">
        <f t="shared" ca="1" si="10"/>
        <v>154</v>
      </c>
      <c r="J40">
        <f t="shared" ca="1" si="8"/>
        <v>0</v>
      </c>
      <c r="K40">
        <f t="shared" ca="1" si="11"/>
        <v>0.39262472102077695</v>
      </c>
    </row>
    <row r="41" spans="1:11" x14ac:dyDescent="0.25">
      <c r="A41" t="s">
        <v>15</v>
      </c>
      <c r="B41" s="1">
        <f ca="1">IF(F40+K41*megálló!C12+megálló!B12&gt;B18,F40+K41*megálló!C12+megálló!B12,B18+0.0000115740740740741)</f>
        <v>0.36007676168838132</v>
      </c>
      <c r="C41">
        <f ca="1">RANDBETWEEN((I40*megálló!E12)*0.8,(I40*megálló!E12)*1.2)</f>
        <v>47</v>
      </c>
      <c r="D41">
        <f ca="1">IF(J41=0,RANDBETWEEN((((B41-B18)*1440)*megálló!D12)*0.8,(((B41-B18)*1440)*megálló!D12)*1.2),0)</f>
        <v>21</v>
      </c>
      <c r="E41" s="1">
        <f t="shared" ca="1" si="9"/>
        <v>7.8703703703703705E-4</v>
      </c>
      <c r="F41" s="1">
        <f t="shared" ca="1" si="7"/>
        <v>0.36086379872541835</v>
      </c>
      <c r="I41" s="5">
        <f t="shared" ca="1" si="10"/>
        <v>128</v>
      </c>
      <c r="J41">
        <f t="shared" ca="1" si="8"/>
        <v>0</v>
      </c>
      <c r="K41">
        <f t="shared" ca="1" si="11"/>
        <v>0.32666239669125674</v>
      </c>
    </row>
    <row r="42" spans="1:11" x14ac:dyDescent="0.25">
      <c r="A42" t="s">
        <v>16</v>
      </c>
      <c r="B42" s="1">
        <f ca="1">IF(F41+K42*megálló!C13+megálló!B13&gt;B19,F41+K42*megálló!C13+megálló!B13,B19+0.0000115740740740741)</f>
        <v>0.36238542896525089</v>
      </c>
      <c r="C42">
        <f ca="1">RANDBETWEEN((I41*megálló!E13)*0.8,(I41*megálló!E13)*1.2)</f>
        <v>42</v>
      </c>
      <c r="D42">
        <f ca="1">IF(J42=0,RANDBETWEEN((((B42-B19)*1440)*megálló!D13)*0.8,(((B42-B19)*1440)*megálló!D13)*1.2),0)</f>
        <v>21</v>
      </c>
      <c r="E42" s="1">
        <f t="shared" ca="1" si="9"/>
        <v>7.2916666666666659E-4</v>
      </c>
      <c r="F42" s="1">
        <f t="shared" ca="1" si="7"/>
        <v>0.36311459563191756</v>
      </c>
      <c r="I42" s="5">
        <f t="shared" ca="1" si="10"/>
        <v>107</v>
      </c>
      <c r="J42">
        <f t="shared" ca="1" si="8"/>
        <v>0</v>
      </c>
      <c r="K42">
        <f t="shared" ca="1" si="11"/>
        <v>0.26582925612383079</v>
      </c>
    </row>
    <row r="43" spans="1:11" x14ac:dyDescent="0.25">
      <c r="A43" t="s">
        <v>17</v>
      </c>
      <c r="B43" s="1">
        <f ca="1">IF(F42+K43*megálló!C14+megálló!B14&gt;B20,F42+K43*megálló!C14+megálló!B14,B20+0.0000115740740740741)</f>
        <v>0.36482024951269398</v>
      </c>
      <c r="C43">
        <f ca="1">RANDBETWEEN((I42*megálló!E14)*0.8,(I42*megálló!E14)*1.2)</f>
        <v>32</v>
      </c>
      <c r="D43">
        <f ca="1">IF(J43=0,RANDBETWEEN((((B43-B20)*1440)*megálló!D14)*0.8,(((B43-B20)*1440)*megálló!D14)*1.2),0)</f>
        <v>8</v>
      </c>
      <c r="E43" s="1">
        <f t="shared" ca="1" si="9"/>
        <v>4.6296296296296293E-4</v>
      </c>
      <c r="F43" s="1">
        <f t="shared" ca="1" si="7"/>
        <v>0.36528321247565693</v>
      </c>
      <c r="I43" s="5">
        <f t="shared" ca="1" si="10"/>
        <v>83</v>
      </c>
      <c r="J43">
        <f t="shared" ca="1" si="8"/>
        <v>0</v>
      </c>
      <c r="K43">
        <f t="shared" ca="1" si="11"/>
        <v>0.474923474106831</v>
      </c>
    </row>
    <row r="44" spans="1:11" x14ac:dyDescent="0.25">
      <c r="A44" t="s">
        <v>18</v>
      </c>
      <c r="B44" s="1">
        <f ca="1">IF(F43+K44*megálló!C15+megálló!B15&gt;B21,F43+K44*megálló!C15+megálló!B15,B21+0.0000115740740740741)</f>
        <v>0.36689906622755486</v>
      </c>
      <c r="C44">
        <f ca="1">RANDBETWEEN((I43*megálló!E15)*0.8,(I43*megálló!E15)*1.2)</f>
        <v>25</v>
      </c>
      <c r="D44">
        <f ca="1">IF(J44=0,RANDBETWEEN((((B44-B21)*1440)*megálló!D15)*0.8,(((B44-B21)*1440)*megálló!D15)*1.2),0)</f>
        <v>9</v>
      </c>
      <c r="E44" s="1">
        <f t="shared" ca="1" si="9"/>
        <v>3.9351851851851852E-4</v>
      </c>
      <c r="F44" s="1">
        <f t="shared" ca="1" si="7"/>
        <v>0.3672925847460734</v>
      </c>
      <c r="I44" s="5">
        <f t="shared" ca="1" si="10"/>
        <v>67</v>
      </c>
      <c r="J44">
        <f t="shared" ca="1" si="8"/>
        <v>0</v>
      </c>
      <c r="K44">
        <f t="shared" ca="1" si="11"/>
        <v>0.99380578038065737</v>
      </c>
    </row>
    <row r="45" spans="1:11" x14ac:dyDescent="0.25">
      <c r="A45" t="s">
        <v>19</v>
      </c>
      <c r="B45" s="1">
        <f ca="1">IF(F44+K45*megálló!C16+megálló!B16&gt;B22,F44+K45*megálló!C16+megálló!B16,B22+0.0000115740740740741)</f>
        <v>0.36913262736057939</v>
      </c>
      <c r="C45">
        <f ca="1">RANDBETWEEN((I44*megálló!E16)*0.8,(I44*megálló!E16)*1.2)</f>
        <v>30</v>
      </c>
      <c r="D45">
        <f ca="1">IF(J45=0,RANDBETWEEN((((B45-B22)*1440)*megálló!D16)*0.8,(((B45-B22)*1440)*megálló!D16)*1.2),0)</f>
        <v>9</v>
      </c>
      <c r="E45" s="1">
        <f t="shared" ca="1" si="9"/>
        <v>4.5138888888888887E-4</v>
      </c>
      <c r="F45" s="1">
        <f t="shared" ca="1" si="7"/>
        <v>0.36958401624946829</v>
      </c>
      <c r="I45" s="5">
        <f t="shared" ca="1" si="10"/>
        <v>46</v>
      </c>
      <c r="J45">
        <f t="shared" ca="1" si="8"/>
        <v>0</v>
      </c>
      <c r="K45">
        <f t="shared" ca="1" si="11"/>
        <v>0.96567820333315391</v>
      </c>
    </row>
    <row r="46" spans="1:11" x14ac:dyDescent="0.25">
      <c r="A46" t="s">
        <v>20</v>
      </c>
      <c r="B46" s="1">
        <f ca="1">IF(F45+K46*megálló!C17+megálló!B17&gt;B23,F45+K46*megálló!C17+megálló!B17,B23+0.0000115740740740741)</f>
        <v>0.37088374065481478</v>
      </c>
      <c r="C46">
        <f ca="1">RANDBETWEEN((I45*megálló!E17)*0.8,(I45*megálló!E17)*1.2)</f>
        <v>20</v>
      </c>
      <c r="D46">
        <f ca="1">IF(J46=0,RANDBETWEEN((((B46-B23)*1440)*megálló!D17)*0.8,(((B46-B23)*1440)*megálló!D17)*1.2),0)</f>
        <v>9</v>
      </c>
      <c r="E46" s="1">
        <f t="shared" ca="1" si="9"/>
        <v>3.3564814814814812E-4</v>
      </c>
      <c r="F46" s="1">
        <f t="shared" ca="1" si="7"/>
        <v>0.3712193888029629</v>
      </c>
      <c r="I46" s="5">
        <f t="shared" ca="1" si="10"/>
        <v>35</v>
      </c>
      <c r="J46">
        <f t="shared" ca="1" si="8"/>
        <v>0</v>
      </c>
      <c r="K46">
        <f t="shared" ca="1" si="11"/>
        <v>0.52468238516123389</v>
      </c>
    </row>
    <row r="47" spans="1:11" x14ac:dyDescent="0.25">
      <c r="A47" t="s">
        <v>21</v>
      </c>
      <c r="B47" s="1">
        <f ca="1">IF(F46+K47*megálló!C18+megálló!B18&gt;B24,F46+K47*megálló!C18+megálló!B18,B24+0.0000115740740740741)</f>
        <v>0.37226627783134936</v>
      </c>
      <c r="C47">
        <f ca="1">RANDBETWEEN((I46*megálló!E18)*0.8,(I46*megálló!E18)*1.2)</f>
        <v>15</v>
      </c>
      <c r="D47">
        <f ca="1">IF(J47=0,RANDBETWEEN((((B47-B24)*1440)*megálló!D18)*0.8,(((B47-B24)*1440)*megálló!D18)*1.2),0)</f>
        <v>6</v>
      </c>
      <c r="E47" s="1">
        <f t="shared" ca="1" si="9"/>
        <v>2.4305555555555555E-4</v>
      </c>
      <c r="F47" s="1">
        <f t="shared" ca="1" si="7"/>
        <v>0.3725093333869049</v>
      </c>
      <c r="I47" s="5">
        <f t="shared" ca="1" si="10"/>
        <v>26</v>
      </c>
      <c r="J47">
        <f t="shared" ca="1" si="8"/>
        <v>0</v>
      </c>
      <c r="K47">
        <f t="shared" ca="1" si="11"/>
        <v>0.49713012074043772</v>
      </c>
    </row>
    <row r="48" spans="1:11" x14ac:dyDescent="0.25">
      <c r="A48" t="s">
        <v>22</v>
      </c>
      <c r="B48" s="1">
        <f ca="1">IF(F47+K48*megálló!C19+megálló!B19&gt;B25,F47+K48*megálló!C19+megálló!B19,B25+0.0000115740740740741)</f>
        <v>0.37348819012262124</v>
      </c>
      <c r="C48">
        <f ca="1">RANDBETWEEN((I47*megálló!E19)*0.8,(I47*megálló!E19)*1.2)</f>
        <v>12</v>
      </c>
      <c r="D48">
        <f ca="1">IF(J48=0,RANDBETWEEN((((B48-B25)*1440)*megálló!D19)*0.8,(((B48-B25)*1440)*megálló!D19)*1.2),0)</f>
        <v>5</v>
      </c>
      <c r="E48" s="1">
        <f t="shared" ca="1" si="9"/>
        <v>1.9675925925925926E-4</v>
      </c>
      <c r="F48" s="1">
        <f t="shared" ca="1" si="7"/>
        <v>0.37368494938188052</v>
      </c>
      <c r="I48" s="5">
        <f t="shared" ca="1" si="10"/>
        <v>19</v>
      </c>
      <c r="J48">
        <f t="shared" ca="1" si="8"/>
        <v>0</v>
      </c>
      <c r="K48">
        <f t="shared" ca="1" si="11"/>
        <v>0.81332476660721753</v>
      </c>
    </row>
    <row r="49" spans="1:11" x14ac:dyDescent="0.25">
      <c r="A49" t="s">
        <v>23</v>
      </c>
      <c r="B49" s="1">
        <f ca="1">IF(F48+K49*megálló!C20+megálló!B20&gt;B26,F48+K49*megálló!C20+megálló!B20,B26+0.0000115740740740741)</f>
        <v>0.37462126544057378</v>
      </c>
      <c r="C49">
        <f ca="1">RANDBETWEEN((I48*megálló!E20)*0.8,(I48*megálló!E20)*1.2)</f>
        <v>13</v>
      </c>
      <c r="D49">
        <f ca="1">IF(J49=0,RANDBETWEEN((((B49-B26)*1440)*megálló!D20)*0.8,(((B49-B26)*1440)*megálló!D20)*1.2),0)</f>
        <v>5</v>
      </c>
      <c r="E49" s="1">
        <f t="shared" ca="1" si="9"/>
        <v>2.0833333333333332E-4</v>
      </c>
      <c r="F49" s="1">
        <f t="shared" ca="1" si="7"/>
        <v>0.37482959877390709</v>
      </c>
      <c r="I49" s="5">
        <f t="shared" ca="1" si="10"/>
        <v>11</v>
      </c>
      <c r="J49">
        <f t="shared" ca="1" si="8"/>
        <v>0</v>
      </c>
      <c r="K49">
        <f t="shared" ca="1" si="11"/>
        <v>0.97954149422002135</v>
      </c>
    </row>
    <row r="50" spans="1:11" x14ac:dyDescent="0.25">
      <c r="A50" t="s">
        <v>24</v>
      </c>
      <c r="B50" s="1">
        <f ca="1">IF(F49+K50*megálló!C21+megálló!B21&gt;B27,F49+K50*megálló!C21+megálló!B21,B27+0.0000115740740740741)</f>
        <v>0.37622543360731386</v>
      </c>
      <c r="C50" s="5">
        <f ca="1">I49</f>
        <v>11</v>
      </c>
      <c r="D50">
        <f ca="1">IF(J50=0,RANDBETWEEN((((B50-B27)*1440)*megálló!D21)*0.8,(((B50-B27)*1440)*megálló!D21)*1.2),0)</f>
        <v>0</v>
      </c>
      <c r="E50" s="1">
        <f t="shared" ca="1" si="9"/>
        <v>1.273148148148148E-4</v>
      </c>
      <c r="F50" s="1">
        <f t="shared" ca="1" si="7"/>
        <v>0.37635274842212868</v>
      </c>
      <c r="I50" s="5">
        <f ca="1">I49+D50-C50</f>
        <v>0</v>
      </c>
      <c r="J50">
        <f t="shared" ca="1" si="8"/>
        <v>0</v>
      </c>
      <c r="K50">
        <f t="shared" ca="1" si="11"/>
        <v>0.53337653544876518</v>
      </c>
    </row>
    <row r="52" spans="1:11" x14ac:dyDescent="0.25">
      <c r="A52" s="3" t="s">
        <v>35</v>
      </c>
      <c r="B52" s="4">
        <v>3</v>
      </c>
    </row>
    <row r="53" spans="1:11" x14ac:dyDescent="0.25">
      <c r="A53" t="s">
        <v>25</v>
      </c>
      <c r="B53" t="s">
        <v>26</v>
      </c>
      <c r="C53" t="s">
        <v>27</v>
      </c>
      <c r="D53" t="s">
        <v>28</v>
      </c>
      <c r="E53" t="s">
        <v>30</v>
      </c>
      <c r="F53" t="s">
        <v>29</v>
      </c>
      <c r="I53">
        <v>0</v>
      </c>
      <c r="J53">
        <v>0</v>
      </c>
    </row>
    <row r="54" spans="1:11" x14ac:dyDescent="0.25">
      <c r="A54" t="s">
        <v>5</v>
      </c>
      <c r="B54" s="1">
        <f>$B$1+(B52-1)*$B$2</f>
        <v>0.34722222222222221</v>
      </c>
      <c r="C54">
        <f ca="1">RANDBETWEEN((I53*megálló!E2)*0.8,(I53*megálló!E2)*1.2)</f>
        <v>0</v>
      </c>
      <c r="D54">
        <f ca="1">IF(J54=0,RANDBETWEEN((((B54-B31)*1440)*megálló!D2)*0.8,(((B54-B31)*1440)*megálló!D2)*1.2),0)</f>
        <v>37</v>
      </c>
      <c r="E54" s="1">
        <f ca="1">(C54+D54)*$B$3</f>
        <v>4.282407407407407E-4</v>
      </c>
      <c r="F54" s="1">
        <f ca="1">IF(B54+E54&gt;F31,B54+E54,F31+0.0000115740740740741)</f>
        <v>0.34765046296296293</v>
      </c>
      <c r="I54" s="5">
        <f ca="1">I53+D54-C54</f>
        <v>37</v>
      </c>
      <c r="J54">
        <f>IF(B54=B31+0.0000115740740740741,1,0)</f>
        <v>0</v>
      </c>
      <c r="K54">
        <f ca="1">RAND()</f>
        <v>0.34150195771646463</v>
      </c>
    </row>
    <row r="55" spans="1:11" x14ac:dyDescent="0.25">
      <c r="A55" t="s">
        <v>6</v>
      </c>
      <c r="B55" s="1">
        <f ca="1">IF(F54+K55*megálló!C3+megálló!B3&gt;B32,F54+K55*megálló!C3+megálló!B3,B32+0.0000115740740740741)</f>
        <v>0.34846350213294031</v>
      </c>
      <c r="C55">
        <f ca="1">RANDBETWEEN((I54*megálló!E3)*0.8,(I54*megálló!E3)*1.2)</f>
        <v>3</v>
      </c>
      <c r="D55">
        <f ca="1">IF(J55=0,RANDBETWEEN((((B55-B32)*1440)*megálló!D3)*0.8,(((B55-B32)*1440)*megálló!D3)*1.2),0)</f>
        <v>43</v>
      </c>
      <c r="E55" s="1">
        <f t="shared" ref="E55:E73" ca="1" si="12">(C55+D55)*$B$3</f>
        <v>5.3240740740740733E-4</v>
      </c>
      <c r="F55" s="1">
        <f t="shared" ref="F55:F73" ca="1" si="13">IF(B55+E55&gt;F32,B55+E55,F32+0.0000115740740740741)</f>
        <v>0.3489959095403477</v>
      </c>
      <c r="I55" s="5">
        <f ca="1">I54+D55-C55</f>
        <v>77</v>
      </c>
      <c r="J55">
        <f t="shared" ref="J55" ca="1" si="14">IF(B55=B32+0.0000115740740740741,1,0)</f>
        <v>0</v>
      </c>
      <c r="K55">
        <f ca="1">RAND()</f>
        <v>2.465842860480294E-2</v>
      </c>
    </row>
    <row r="56" spans="1:11" x14ac:dyDescent="0.25">
      <c r="A56" t="s">
        <v>7</v>
      </c>
      <c r="B56" s="1">
        <f ca="1">IF(F55+K56*megálló!C4+megálló!B4&gt;B33,F55+K56*megálló!C4+megálló!B4,B33+0.0000115740740740741)</f>
        <v>0.35037798221478916</v>
      </c>
      <c r="C56">
        <f ca="1">RANDBETWEEN((I55*megálló!E4)*0.8,(I55*megálló!E4)*1.2)</f>
        <v>8</v>
      </c>
      <c r="D56">
        <f ca="1">IF(J56=0,RANDBETWEEN((((B56-B33)*1440)*megálló!D4)*0.8,(((B56-B33)*1440)*megálló!D4)*1.2),0)</f>
        <v>30</v>
      </c>
      <c r="E56" s="1">
        <f t="shared" ca="1" si="12"/>
        <v>4.3981481481481481E-4</v>
      </c>
      <c r="F56" s="1">
        <f t="shared" ca="1" si="13"/>
        <v>0.35081779702960397</v>
      </c>
      <c r="I56" s="5">
        <f t="shared" ref="I56:I72" ca="1" si="15">I55+D56-C56</f>
        <v>99</v>
      </c>
      <c r="J56">
        <f ca="1">IF(B56=B33+0.0000115740740740741,1,0)</f>
        <v>0</v>
      </c>
      <c r="K56">
        <f t="shared" ref="K56:K73" ca="1" si="16">RAND()</f>
        <v>0.69407193811625756</v>
      </c>
    </row>
    <row r="57" spans="1:11" x14ac:dyDescent="0.25">
      <c r="A57" t="s">
        <v>8</v>
      </c>
      <c r="B57" s="1">
        <f ca="1">IF(F56+K57*megálló!C5+megálló!B5&gt;B34,F56+K57*megálló!C5+megálló!B5,B34+0.0000115740740740741)</f>
        <v>0.35175174398388331</v>
      </c>
      <c r="C57">
        <f ca="1">RANDBETWEEN((I56*megálló!E5)*0.8,(I56*megálló!E5)*1.2)</f>
        <v>16</v>
      </c>
      <c r="D57">
        <f ca="1">IF(J57=0,RANDBETWEEN((((B57-B34)*1440)*megálló!D5)*0.8,(((B57-B34)*1440)*megálló!D5)*1.2),0)</f>
        <v>30</v>
      </c>
      <c r="E57" s="1">
        <f t="shared" ca="1" si="12"/>
        <v>5.3240740740740733E-4</v>
      </c>
      <c r="F57" s="1">
        <f t="shared" ca="1" si="13"/>
        <v>0.35228415139129071</v>
      </c>
      <c r="I57" s="5">
        <f t="shared" ca="1" si="15"/>
        <v>113</v>
      </c>
      <c r="J57">
        <f t="shared" ref="J57:J73" ca="1" si="17">IF(B57=B34+0.0000115740740740741,1,0)</f>
        <v>0</v>
      </c>
      <c r="K57">
        <f t="shared" ca="1" si="16"/>
        <v>0.22441807081156517</v>
      </c>
    </row>
    <row r="58" spans="1:11" x14ac:dyDescent="0.25">
      <c r="A58" t="s">
        <v>9</v>
      </c>
      <c r="B58" s="1">
        <f ca="1">IF(F57+K58*megálló!C6+megálló!B6&gt;B35,F57+K58*megálló!C6+megálló!B6,B35+0.0000115740740740741)</f>
        <v>0.35370644063741158</v>
      </c>
      <c r="C58">
        <f ca="1">RANDBETWEEN((I57*megálló!E6)*0.8,(I57*megálló!E6)*1.2)</f>
        <v>16</v>
      </c>
      <c r="D58">
        <f ca="1">IF(J58=0,RANDBETWEEN((((B58-B35)*1440)*megálló!D6)*0.8,(((B58-B35)*1440)*megálló!D6)*1.2),0)</f>
        <v>31</v>
      </c>
      <c r="E58" s="1">
        <f t="shared" ca="1" si="12"/>
        <v>5.4398148148148144E-4</v>
      </c>
      <c r="F58" s="1">
        <f t="shared" ca="1" si="13"/>
        <v>0.35425042211889307</v>
      </c>
      <c r="I58" s="5">
        <f t="shared" ca="1" si="15"/>
        <v>128</v>
      </c>
      <c r="J58">
        <f t="shared" ca="1" si="17"/>
        <v>0</v>
      </c>
      <c r="K58">
        <f t="shared" ca="1" si="16"/>
        <v>0.66032171471358991</v>
      </c>
    </row>
    <row r="59" spans="1:11" x14ac:dyDescent="0.25">
      <c r="A59" t="s">
        <v>10</v>
      </c>
      <c r="B59" s="1">
        <f ca="1">IF(F58+K59*megálló!C7+megálló!B7&gt;B36,F58+K59*megálló!C7+megálló!B7,B36+0.0000115740740740741)</f>
        <v>0.35611014719656625</v>
      </c>
      <c r="C59">
        <f ca="1">RANDBETWEEN((I58*megálló!E7)*0.8,(I58*megálló!E7)*1.2)</f>
        <v>22</v>
      </c>
      <c r="D59">
        <f ca="1">IF(J59=0,RANDBETWEEN((((B59-B36)*1440)*megálló!D7)*0.8,(((B59-B36)*1440)*megálló!D7)*1.2),0)</f>
        <v>37</v>
      </c>
      <c r="E59" s="1">
        <f t="shared" ca="1" si="12"/>
        <v>6.8287037037037036E-4</v>
      </c>
      <c r="F59" s="1">
        <f t="shared" ca="1" si="13"/>
        <v>0.3567930175669366</v>
      </c>
      <c r="I59" s="5">
        <f t="shared" ca="1" si="15"/>
        <v>143</v>
      </c>
      <c r="J59">
        <f t="shared" ca="1" si="17"/>
        <v>0</v>
      </c>
      <c r="K59">
        <f t="shared" ca="1" si="16"/>
        <v>0.60971781015660587</v>
      </c>
    </row>
    <row r="60" spans="1:11" x14ac:dyDescent="0.25">
      <c r="A60" t="s">
        <v>11</v>
      </c>
      <c r="B60" s="1">
        <f ca="1">IF(F59+K60*megálló!C8+megálló!B8&gt;B37,F59+K60*megálló!C8+megálló!B8,B37+0.0000115740740740741)</f>
        <v>0.35801873131853235</v>
      </c>
      <c r="C60">
        <f ca="1">RANDBETWEEN((I59*megálló!E8)*0.8,(I59*megálló!E8)*1.2)</f>
        <v>37</v>
      </c>
      <c r="D60">
        <f ca="1">IF(J60=0,RANDBETWEEN((((B60-B37)*1440)*megálló!D8)*0.8,(((B60-B37)*1440)*megálló!D8)*1.2),0)</f>
        <v>61</v>
      </c>
      <c r="E60" s="1">
        <f t="shared" ca="1" si="12"/>
        <v>1.1342592592592591E-3</v>
      </c>
      <c r="F60" s="1">
        <f t="shared" ca="1" si="13"/>
        <v>0.3591529905777916</v>
      </c>
      <c r="I60" s="5">
        <f t="shared" ca="1" si="15"/>
        <v>167</v>
      </c>
      <c r="J60">
        <f t="shared" ca="1" si="17"/>
        <v>0</v>
      </c>
      <c r="K60">
        <f t="shared" ca="1" si="16"/>
        <v>0.61131722803017785</v>
      </c>
    </row>
    <row r="61" spans="1:11" x14ac:dyDescent="0.25">
      <c r="A61" t="s">
        <v>12</v>
      </c>
      <c r="B61" s="1">
        <f ca="1">IF(F60+K61*megálló!C9+megálló!B9&gt;B38,F60+K61*megálló!C9+megálló!B9,B38+0.0000115740740740741)</f>
        <v>0.36040369019810076</v>
      </c>
      <c r="C61">
        <f ca="1">RANDBETWEEN((I60*megálló!E9)*0.8,(I60*megálló!E9)*1.2)</f>
        <v>54</v>
      </c>
      <c r="D61">
        <f ca="1">IF(J61=0,RANDBETWEEN((((B61-B38)*1440)*megálló!D9)*0.8,(((B61-B38)*1440)*megálló!D9)*1.2),0)</f>
        <v>36</v>
      </c>
      <c r="E61" s="1">
        <f t="shared" ca="1" si="12"/>
        <v>1.0416666666666667E-3</v>
      </c>
      <c r="F61" s="1">
        <f t="shared" ca="1" si="13"/>
        <v>0.36144535686476742</v>
      </c>
      <c r="I61" s="5">
        <f t="shared" ca="1" si="15"/>
        <v>149</v>
      </c>
      <c r="J61">
        <f t="shared" ca="1" si="17"/>
        <v>0</v>
      </c>
      <c r="K61">
        <f t="shared" ca="1" si="16"/>
        <v>0.4941392959294576</v>
      </c>
    </row>
    <row r="62" spans="1:11" x14ac:dyDescent="0.25">
      <c r="A62" t="s">
        <v>13</v>
      </c>
      <c r="B62" s="1">
        <f ca="1">IF(F61+K62*megálló!C10+megálló!B10&gt;B39,F61+K62*megálló!C10+megálló!B10,B39+0.0000115740740740741)</f>
        <v>0.36272767049235627</v>
      </c>
      <c r="C62">
        <f ca="1">RANDBETWEEN((I61*megálló!E10)*0.8,(I61*megálló!E10)*1.2)</f>
        <v>44</v>
      </c>
      <c r="D62">
        <f ca="1">IF(J62=0,RANDBETWEEN((((B62-B39)*1440)*megálló!D10)*0.8,(((B62-B39)*1440)*megálló!D10)*1.2),0)</f>
        <v>44</v>
      </c>
      <c r="E62" s="1">
        <f t="shared" ca="1" si="12"/>
        <v>1.0185185185185184E-3</v>
      </c>
      <c r="F62" s="1">
        <f t="shared" ca="1" si="13"/>
        <v>0.3637461890108748</v>
      </c>
      <c r="I62" s="5">
        <f t="shared" ca="1" si="15"/>
        <v>149</v>
      </c>
      <c r="J62">
        <f t="shared" ca="1" si="17"/>
        <v>0</v>
      </c>
      <c r="K62">
        <f t="shared" ca="1" si="16"/>
        <v>0.58675241678152057</v>
      </c>
    </row>
    <row r="63" spans="1:11" x14ac:dyDescent="0.25">
      <c r="A63" t="s">
        <v>14</v>
      </c>
      <c r="B63" s="1">
        <f ca="1">IF(F62+K63*megálló!C11+megálló!B11&gt;B40,F62+K63*megálló!C11+megálló!B11,B40+0.0000115740740740741)</f>
        <v>0.36558589661474727</v>
      </c>
      <c r="C63">
        <f ca="1">RANDBETWEEN((I62*megálló!E11)*0.8,(I62*megálló!E11)*1.2)</f>
        <v>30</v>
      </c>
      <c r="D63">
        <f ca="1">IF(J63=0,RANDBETWEEN((((B63-B40)*1440)*megálló!D11)*0.8,(((B63-B40)*1440)*megálló!D11)*1.2),0)</f>
        <v>28</v>
      </c>
      <c r="E63" s="1">
        <f t="shared" ca="1" si="12"/>
        <v>6.7129629629629625E-4</v>
      </c>
      <c r="F63" s="1">
        <f t="shared" ca="1" si="13"/>
        <v>0.36625719291104358</v>
      </c>
      <c r="I63" s="5">
        <f t="shared" ca="1" si="15"/>
        <v>147</v>
      </c>
      <c r="J63">
        <f t="shared" ca="1" si="17"/>
        <v>0</v>
      </c>
      <c r="K63">
        <f t="shared" ca="1" si="16"/>
        <v>0.71188421218224318</v>
      </c>
    </row>
    <row r="64" spans="1:11" x14ac:dyDescent="0.25">
      <c r="A64" t="s">
        <v>15</v>
      </c>
      <c r="B64" s="1">
        <f ca="1">IF(F63+K64*megálló!C12+megálló!B12&gt;B41,F63+K64*megálló!C12+megálló!B12,B41+0.0000115740740740741)</f>
        <v>0.36757899995850613</v>
      </c>
      <c r="C64">
        <f ca="1">RANDBETWEEN((I63*megálló!E12)*0.8,(I63*megálló!E12)*1.2)</f>
        <v>42</v>
      </c>
      <c r="D64">
        <f ca="1">IF(J64=0,RANDBETWEEN((((B64-B41)*1440)*megálló!D12)*0.8,(((B64-B41)*1440)*megálló!D12)*1.2),0)</f>
        <v>22</v>
      </c>
      <c r="E64" s="1">
        <f t="shared" ca="1" si="12"/>
        <v>7.407407407407407E-4</v>
      </c>
      <c r="F64" s="1">
        <f t="shared" ca="1" si="13"/>
        <v>0.36831974069924689</v>
      </c>
      <c r="I64" s="5">
        <f t="shared" ca="1" si="15"/>
        <v>127</v>
      </c>
      <c r="J64">
        <f t="shared" ca="1" si="17"/>
        <v>0</v>
      </c>
      <c r="K64">
        <f t="shared" ca="1" si="16"/>
        <v>0.26066861970852062</v>
      </c>
    </row>
    <row r="65" spans="1:11" x14ac:dyDescent="0.25">
      <c r="A65" t="s">
        <v>16</v>
      </c>
      <c r="B65" s="1">
        <f ca="1">IF(F64+K65*megálló!C13+megálló!B13&gt;B42,F64+K65*megálló!C13+megálló!B13,B42+0.0000115740740740741)</f>
        <v>0.36994964452816687</v>
      </c>
      <c r="C65">
        <f ca="1">RANDBETWEEN((I64*megálló!E13)*0.8,(I64*megálló!E13)*1.2)</f>
        <v>38</v>
      </c>
      <c r="D65">
        <f ca="1">IF(J65=0,RANDBETWEEN((((B65-B42)*1440)*megálló!D13)*0.8,(((B65-B42)*1440)*megálló!D13)*1.2),0)</f>
        <v>19</v>
      </c>
      <c r="E65" s="1">
        <f t="shared" ca="1" si="12"/>
        <v>6.5972222222222224E-4</v>
      </c>
      <c r="F65" s="1">
        <f t="shared" ca="1" si="13"/>
        <v>0.37060936675038908</v>
      </c>
      <c r="I65" s="5">
        <f t="shared" ca="1" si="15"/>
        <v>108</v>
      </c>
      <c r="J65">
        <f t="shared" ca="1" si="17"/>
        <v>0</v>
      </c>
      <c r="K65">
        <f t="shared" ca="1" si="16"/>
        <v>0.38732065998296383</v>
      </c>
    </row>
    <row r="66" spans="1:11" x14ac:dyDescent="0.25">
      <c r="A66" t="s">
        <v>17</v>
      </c>
      <c r="B66" s="1">
        <f ca="1">IF(F65+K66*megálló!C14+megálló!B14&gt;B43,F65+K66*megálló!C14+megálló!B14,B43+0.0000115740740740741)</f>
        <v>0.37257710145065531</v>
      </c>
      <c r="C66">
        <f ca="1">RANDBETWEEN((I65*megálló!E14)*0.8,(I65*megálló!E14)*1.2)</f>
        <v>41</v>
      </c>
      <c r="D66">
        <f ca="1">IF(J66=0,RANDBETWEEN((((B66-B43)*1440)*megálló!D14)*0.8,(((B66-B43)*1440)*megálló!D14)*1.2),0)</f>
        <v>9</v>
      </c>
      <c r="E66" s="1">
        <f t="shared" ca="1" si="12"/>
        <v>5.7870370370370367E-4</v>
      </c>
      <c r="F66" s="1">
        <f t="shared" ca="1" si="13"/>
        <v>0.37315580515435903</v>
      </c>
      <c r="I66" s="5">
        <f t="shared" ca="1" si="15"/>
        <v>76</v>
      </c>
      <c r="J66">
        <f t="shared" ca="1" si="17"/>
        <v>0</v>
      </c>
      <c r="K66">
        <f t="shared" ca="1" si="16"/>
        <v>0.74132091885887019</v>
      </c>
    </row>
    <row r="67" spans="1:11" x14ac:dyDescent="0.25">
      <c r="A67" t="s">
        <v>18</v>
      </c>
      <c r="B67" s="1">
        <f ca="1">IF(F66+K67*megálló!C15+megálló!B15&gt;B44,F66+K67*megálló!C15+megálló!B15,B44+0.0000115740740740741)</f>
        <v>0.37467122555173143</v>
      </c>
      <c r="C67">
        <f ca="1">RANDBETWEEN((I66*megálló!E15)*0.8,(I66*megálló!E15)*1.2)</f>
        <v>27</v>
      </c>
      <c r="D67">
        <f ca="1">IF(J67=0,RANDBETWEEN((((B67-B44)*1440)*megálló!D15)*0.8,(((B67-B44)*1440)*megálló!D15)*1.2),0)</f>
        <v>12</v>
      </c>
      <c r="E67" s="1">
        <f t="shared" ca="1" si="12"/>
        <v>4.5138888888888887E-4</v>
      </c>
      <c r="F67" s="1">
        <f t="shared" ca="1" si="13"/>
        <v>0.37512261444062034</v>
      </c>
      <c r="I67" s="5">
        <f t="shared" ca="1" si="15"/>
        <v>61</v>
      </c>
      <c r="J67">
        <f t="shared" ca="1" si="17"/>
        <v>0</v>
      </c>
      <c r="K67">
        <f t="shared" ca="1" si="16"/>
        <v>0.85606860845993449</v>
      </c>
    </row>
    <row r="68" spans="1:11" x14ac:dyDescent="0.25">
      <c r="A68" t="s">
        <v>19</v>
      </c>
      <c r="B68" s="1">
        <f ca="1">IF(F67+K68*megálló!C16+megálló!B16&gt;B45,F67+K68*megálló!C16+megálló!B16,B45+0.0000115740740740741)</f>
        <v>0.3769691655818318</v>
      </c>
      <c r="C68">
        <f ca="1">RANDBETWEEN((I67*megálló!E16)*0.8,(I67*megálló!E16)*1.2)</f>
        <v>20</v>
      </c>
      <c r="D68">
        <f ca="1">IF(J68=0,RANDBETWEEN((((B68-B45)*1440)*megálló!D16)*0.8,(((B68-B45)*1440)*megálló!D16)*1.2),0)</f>
        <v>11</v>
      </c>
      <c r="E68" s="1">
        <f t="shared" ca="1" si="12"/>
        <v>3.5879629629629629E-4</v>
      </c>
      <c r="F68" s="1">
        <f t="shared" ca="1" si="13"/>
        <v>0.37732796187812812</v>
      </c>
      <c r="I68" s="5">
        <f t="shared" ca="1" si="15"/>
        <v>52</v>
      </c>
      <c r="J68">
        <f t="shared" ca="1" si="17"/>
        <v>0</v>
      </c>
      <c r="K68">
        <f t="shared" ca="1" si="16"/>
        <v>0.9720683931894295</v>
      </c>
    </row>
    <row r="69" spans="1:11" x14ac:dyDescent="0.25">
      <c r="A69" t="s">
        <v>20</v>
      </c>
      <c r="B69" s="1">
        <f ca="1">IF(F68+K69*megálló!C17+megálló!B17&gt;B46,F68+K69*megálló!C17+megálló!B17,B46+0.0000115740740740741)</f>
        <v>0.3786507624632432</v>
      </c>
      <c r="C69">
        <f ca="1">RANDBETWEEN((I68*megálló!E17)*0.8,(I68*megálló!E17)*1.2)</f>
        <v>21</v>
      </c>
      <c r="D69">
        <f ca="1">IF(J69=0,RANDBETWEEN((((B69-B46)*1440)*megálló!D17)*0.8,(((B69-B46)*1440)*megálló!D17)*1.2),0)</f>
        <v>13</v>
      </c>
      <c r="E69" s="1">
        <f t="shared" ca="1" si="12"/>
        <v>3.9351851851851852E-4</v>
      </c>
      <c r="F69" s="1">
        <f t="shared" ca="1" si="13"/>
        <v>0.37904428098176174</v>
      </c>
      <c r="I69" s="5">
        <f t="shared" ca="1" si="15"/>
        <v>44</v>
      </c>
      <c r="J69">
        <f t="shared" ca="1" si="17"/>
        <v>0</v>
      </c>
      <c r="K69">
        <f t="shared" ca="1" si="16"/>
        <v>0.69083087949544819</v>
      </c>
    </row>
    <row r="70" spans="1:11" x14ac:dyDescent="0.25">
      <c r="A70" t="s">
        <v>21</v>
      </c>
      <c r="B70" s="1">
        <f ca="1">IF(F69+K70*megálló!C18+megálló!B18&gt;B47,F69+K70*megálló!C18+megálló!B18,B47+0.0000115740740740741)</f>
        <v>0.38009045458368163</v>
      </c>
      <c r="C70">
        <f ca="1">RANDBETWEEN((I69*megálló!E18)*0.8,(I69*megálló!E18)*1.2)</f>
        <v>19</v>
      </c>
      <c r="D70">
        <f ca="1">IF(J70=0,RANDBETWEEN((((B70-B47)*1440)*megálló!D18)*0.8,(((B70-B47)*1440)*megálló!D18)*1.2),0)</f>
        <v>6</v>
      </c>
      <c r="E70" s="1">
        <f t="shared" ca="1" si="12"/>
        <v>2.8935185185185184E-4</v>
      </c>
      <c r="F70" s="1">
        <f t="shared" ca="1" si="13"/>
        <v>0.38037980643553349</v>
      </c>
      <c r="I70" s="5">
        <f t="shared" ca="1" si="15"/>
        <v>31</v>
      </c>
      <c r="J70">
        <f t="shared" ca="1" si="17"/>
        <v>0</v>
      </c>
      <c r="K70">
        <f t="shared" ca="1" si="16"/>
        <v>0.49349407093398123</v>
      </c>
    </row>
    <row r="71" spans="1:11" x14ac:dyDescent="0.25">
      <c r="A71" t="s">
        <v>22</v>
      </c>
      <c r="B71" s="1">
        <f ca="1">IF(F70+K71*megálló!C19+megálló!B19&gt;B48,F70+K71*megálló!C19+megálló!B19,B48+0.0000115740740740741)</f>
        <v>0.38131259130985767</v>
      </c>
      <c r="C71">
        <f ca="1">RANDBETWEEN((I70*megálló!E19)*0.8,(I70*megálló!E19)*1.2)</f>
        <v>14</v>
      </c>
      <c r="D71">
        <f ca="1">IF(J71=0,RANDBETWEEN((((B71-B48)*1440)*megálló!D19)*0.8,(((B71-B48)*1440)*megálló!D19)*1.2),0)</f>
        <v>5</v>
      </c>
      <c r="E71" s="1">
        <f t="shared" ca="1" si="12"/>
        <v>2.199074074074074E-4</v>
      </c>
      <c r="F71" s="1">
        <f t="shared" ca="1" si="13"/>
        <v>0.38153249871726508</v>
      </c>
      <c r="I71" s="5">
        <f t="shared" ca="1" si="15"/>
        <v>22</v>
      </c>
      <c r="J71">
        <f t="shared" ca="1" si="17"/>
        <v>0</v>
      </c>
      <c r="K71">
        <f t="shared" ca="1" si="16"/>
        <v>0.50712408781602569</v>
      </c>
    </row>
    <row r="72" spans="1:11" x14ac:dyDescent="0.25">
      <c r="A72" t="s">
        <v>23</v>
      </c>
      <c r="B72" s="1">
        <f ca="1">IF(F71+K72*megálló!C20+megálló!B20&gt;B49,F71+K72*megálló!C20+megálló!B20,B49+0.0000115740740740741)</f>
        <v>0.38243093972205194</v>
      </c>
      <c r="C72">
        <f ca="1">RANDBETWEEN((I71*megálló!E20)*0.8,(I71*megálló!E20)*1.2)</f>
        <v>16</v>
      </c>
      <c r="D72">
        <f ca="1">IF(J72=0,RANDBETWEEN((((B72-B49)*1440)*megálló!D20)*0.8,(((B72-B49)*1440)*megálló!D20)*1.2),0)</f>
        <v>5</v>
      </c>
      <c r="E72" s="1">
        <f t="shared" ca="1" si="12"/>
        <v>2.4305555555555555E-4</v>
      </c>
      <c r="F72" s="1">
        <f t="shared" ca="1" si="13"/>
        <v>0.38267399527760748</v>
      </c>
      <c r="I72" s="5">
        <f t="shared" ca="1" si="15"/>
        <v>11</v>
      </c>
      <c r="J72">
        <f t="shared" ca="1" si="17"/>
        <v>0</v>
      </c>
      <c r="K72">
        <f t="shared" ca="1" si="16"/>
        <v>0.32506056271675288</v>
      </c>
    </row>
    <row r="73" spans="1:11" x14ac:dyDescent="0.25">
      <c r="A73" t="s">
        <v>24</v>
      </c>
      <c r="B73" s="1">
        <f ca="1">IF(F72+K73*megálló!C21+megálló!B21&gt;B50,F72+K73*megálló!C21+megálló!B21,B50+0.0000115740740740741)</f>
        <v>0.38405547620383124</v>
      </c>
      <c r="C73" s="5">
        <f ca="1">I72</f>
        <v>11</v>
      </c>
      <c r="D73">
        <f ca="1">IF(J73=0,RANDBETWEEN((((B73-B50)*1440)*megálló!D21)*0.8,(((B73-B50)*1440)*megálló!D21)*1.2),0)</f>
        <v>0</v>
      </c>
      <c r="E73" s="1">
        <f t="shared" ca="1" si="12"/>
        <v>1.273148148148148E-4</v>
      </c>
      <c r="F73" s="1">
        <f t="shared" ca="1" si="13"/>
        <v>0.38418279101864605</v>
      </c>
      <c r="I73" s="5">
        <f ca="1">I72+D73-C73</f>
        <v>0</v>
      </c>
      <c r="J73">
        <f t="shared" ca="1" si="17"/>
        <v>0</v>
      </c>
      <c r="K73">
        <f t="shared" ca="1" si="16"/>
        <v>0.11998400857746339</v>
      </c>
    </row>
    <row r="74" spans="1:11" x14ac:dyDescent="0.25">
      <c r="E74" s="1"/>
      <c r="F74" s="1"/>
    </row>
    <row r="75" spans="1:11" x14ac:dyDescent="0.25">
      <c r="A75" s="3" t="s">
        <v>35</v>
      </c>
      <c r="B75" s="4">
        <v>4</v>
      </c>
      <c r="E75" s="1"/>
      <c r="F75" s="1"/>
    </row>
    <row r="76" spans="1:11" x14ac:dyDescent="0.25">
      <c r="A76" t="s">
        <v>25</v>
      </c>
      <c r="B76" t="s">
        <v>26</v>
      </c>
      <c r="C76" t="s">
        <v>27</v>
      </c>
      <c r="D76" t="s">
        <v>28</v>
      </c>
      <c r="E76" t="s">
        <v>30</v>
      </c>
      <c r="F76" t="s">
        <v>29</v>
      </c>
      <c r="I76">
        <v>0</v>
      </c>
      <c r="J76">
        <v>0</v>
      </c>
    </row>
    <row r="77" spans="1:11" x14ac:dyDescent="0.25">
      <c r="A77" t="s">
        <v>5</v>
      </c>
      <c r="B77" s="1">
        <f>$B$1+(B75-1)*$B$2</f>
        <v>0.35416666666666663</v>
      </c>
      <c r="C77">
        <f ca="1">RANDBETWEEN((I76*megálló!E2)*0.8,(I76*megálló!E2)*1.2)</f>
        <v>0</v>
      </c>
      <c r="D77">
        <f ca="1">IF(J77=0,RANDBETWEEN((((B77-B54)*1440)*megálló!D2)*0.8,(((B77-B54)*1440)*megálló!D2)*1.2),0)</f>
        <v>38</v>
      </c>
      <c r="E77" s="1">
        <f ca="1">(C77+D77)*$B$3</f>
        <v>4.3981481481481481E-4</v>
      </c>
      <c r="F77" s="1">
        <f ca="1">IF(B77+E77&gt;F54,B77+E77,F54+0.0000115740740740741)</f>
        <v>0.35460648148148144</v>
      </c>
      <c r="I77" s="5">
        <f ca="1">I76+D77-C77</f>
        <v>38</v>
      </c>
      <c r="J77">
        <f>IF(B77=B54+0.0000115740740740741,1,0)</f>
        <v>0</v>
      </c>
      <c r="K77">
        <f ca="1">RAND()</f>
        <v>0.22626424415231416</v>
      </c>
    </row>
    <row r="78" spans="1:11" x14ac:dyDescent="0.25">
      <c r="A78" t="s">
        <v>6</v>
      </c>
      <c r="B78" s="1">
        <f ca="1">IF(F77+K78*megálló!C3+megálló!B3&gt;B55,F77+K78*megálló!C3+megálló!B3,B55+0.0000115740740740741)</f>
        <v>0.35548219917460033</v>
      </c>
      <c r="C78">
        <f ca="1">RANDBETWEEN((I77*megálló!E3)*0.8,(I77*megálló!E3)*1.2)</f>
        <v>4</v>
      </c>
      <c r="D78">
        <f ca="1">IF(J78=0,RANDBETWEEN((((B78-B55)*1440)*megálló!D3)*0.8,(((B78-B55)*1440)*megálló!D3)*1.2),0)</f>
        <v>47</v>
      </c>
      <c r="E78" s="1">
        <f t="shared" ref="E78:E96" ca="1" si="18">(C78+D78)*$B$3</f>
        <v>5.9027777777777778E-4</v>
      </c>
      <c r="F78" s="1">
        <f t="shared" ref="F78:F96" ca="1" si="19">IF(B78+E78&gt;F55,B78+E78,F55+0.0000115740740740741)</f>
        <v>0.35607247695237809</v>
      </c>
      <c r="I78" s="5">
        <f ca="1">I77+D78-C78</f>
        <v>81</v>
      </c>
      <c r="J78">
        <f t="shared" ref="J78" ca="1" si="20">IF(B78=B55+0.0000115740740740741,1,0)</f>
        <v>0</v>
      </c>
      <c r="K78">
        <f ca="1">RAND()</f>
        <v>0.56620086854761986</v>
      </c>
    </row>
    <row r="79" spans="1:11" x14ac:dyDescent="0.25">
      <c r="A79" t="s">
        <v>7</v>
      </c>
      <c r="B79" s="1">
        <f ca="1">IF(F78+K79*megálló!C4+megálló!B4&gt;B56,F78+K79*megálló!C4+megálló!B4,B56+0.0000115740740740741)</f>
        <v>0.35738032626500033</v>
      </c>
      <c r="C79">
        <f ca="1">RANDBETWEEN((I78*megálló!E4)*0.8,(I78*megálló!E4)*1.2)</f>
        <v>7</v>
      </c>
      <c r="D79">
        <f ca="1">IF(J79=0,RANDBETWEEN((((B79-B56)*1440)*megálló!D4)*0.8,(((B79-B56)*1440)*megálló!D4)*1.2),0)</f>
        <v>25</v>
      </c>
      <c r="E79" s="1">
        <f t="shared" ca="1" si="18"/>
        <v>3.7037037037037035E-4</v>
      </c>
      <c r="F79" s="1">
        <f t="shared" ca="1" si="19"/>
        <v>0.35775069663537068</v>
      </c>
      <c r="I79" s="5">
        <f t="shared" ref="I79:I95" ca="1" si="21">I78+D79-C79</f>
        <v>99</v>
      </c>
      <c r="J79">
        <f ca="1">IF(B79=B56+0.0000115740740740741,1,0)</f>
        <v>0</v>
      </c>
      <c r="K79">
        <f t="shared" ref="K79:K96" ca="1" si="22">RAND()</f>
        <v>0.26654537403751732</v>
      </c>
    </row>
    <row r="80" spans="1:11" x14ac:dyDescent="0.25">
      <c r="A80" t="s">
        <v>8</v>
      </c>
      <c r="B80" s="1">
        <f ca="1">IF(F79+K80*megálló!C5+megálló!B5&gt;B57,F79+K80*megálló!C5+megálló!B5,B57+0.0000115740740740741)</f>
        <v>0.35870023263884454</v>
      </c>
      <c r="C80">
        <f ca="1">RANDBETWEEN((I79*megálló!E5)*0.8,(I79*megálló!E5)*1.2)</f>
        <v>12</v>
      </c>
      <c r="D80">
        <f ca="1">IF(J80=0,RANDBETWEEN((((B80-B57)*1440)*megálló!D5)*0.8,(((B80-B57)*1440)*megálló!D5)*1.2),0)</f>
        <v>30</v>
      </c>
      <c r="E80" s="1">
        <f t="shared" ca="1" si="18"/>
        <v>4.861111111111111E-4</v>
      </c>
      <c r="F80" s="1">
        <f t="shared" ca="1" si="19"/>
        <v>0.35918634374995567</v>
      </c>
      <c r="I80" s="5">
        <f t="shared" ca="1" si="21"/>
        <v>117</v>
      </c>
      <c r="J80">
        <f t="shared" ref="J80:J96" ca="1" si="23">IF(B80=B57+0.0000115740740740741,1,0)</f>
        <v>0</v>
      </c>
      <c r="K80">
        <f t="shared" ca="1" si="22"/>
        <v>0.33665922501206524</v>
      </c>
    </row>
    <row r="81" spans="1:11" x14ac:dyDescent="0.25">
      <c r="A81" t="s">
        <v>9</v>
      </c>
      <c r="B81" s="1">
        <f ca="1">IF(F80+K81*megálló!C6+megálló!B6&gt;B58,F80+K81*megálló!C6+megálló!B6,B58+0.0000115740740740741)</f>
        <v>0.36059927351483329</v>
      </c>
      <c r="C81">
        <f ca="1">RANDBETWEEN((I80*megálló!E6)*0.8,(I80*megálló!E6)*1.2)</f>
        <v>21</v>
      </c>
      <c r="D81">
        <f ca="1">IF(J81=0,RANDBETWEEN((((B81-B58)*1440)*megálló!D6)*0.8,(((B81-B58)*1440)*megálló!D6)*1.2),0)</f>
        <v>27</v>
      </c>
      <c r="E81" s="1">
        <f t="shared" ca="1" si="18"/>
        <v>5.5555555555555556E-4</v>
      </c>
      <c r="F81" s="1">
        <f t="shared" ca="1" si="19"/>
        <v>0.36115482907038882</v>
      </c>
      <c r="I81" s="5">
        <f t="shared" ca="1" si="21"/>
        <v>123</v>
      </c>
      <c r="J81">
        <f t="shared" ca="1" si="23"/>
        <v>0</v>
      </c>
      <c r="K81">
        <f t="shared" ca="1" si="22"/>
        <v>0.6153962047459246</v>
      </c>
    </row>
    <row r="82" spans="1:11" x14ac:dyDescent="0.25">
      <c r="A82" t="s">
        <v>10</v>
      </c>
      <c r="B82" s="1">
        <f ca="1">IF(F81+K82*megálló!C7+megálló!B7&gt;B59,F81+K82*megálló!C7+megálló!B7,B59+0.0000115740740740741)</f>
        <v>0.36265673631485718</v>
      </c>
      <c r="C82">
        <f ca="1">RANDBETWEEN((I81*megálló!E7)*0.8,(I81*megálló!E7)*1.2)</f>
        <v>27</v>
      </c>
      <c r="D82">
        <f ca="1">IF(J82=0,RANDBETWEEN((((B82-B59)*1440)*megálló!D7)*0.8,(((B82-B59)*1440)*megálló!D7)*1.2),0)</f>
        <v>28</v>
      </c>
      <c r="E82" s="1">
        <f t="shared" ca="1" si="18"/>
        <v>6.3657407407407402E-4</v>
      </c>
      <c r="F82" s="1">
        <f t="shared" ca="1" si="19"/>
        <v>0.36329331038893126</v>
      </c>
      <c r="I82" s="5">
        <f t="shared" ca="1" si="21"/>
        <v>124</v>
      </c>
      <c r="J82">
        <f t="shared" ca="1" si="23"/>
        <v>0</v>
      </c>
      <c r="K82">
        <f t="shared" ca="1" si="22"/>
        <v>0.16806837031522071</v>
      </c>
    </row>
    <row r="83" spans="1:11" x14ac:dyDescent="0.25">
      <c r="A83" t="s">
        <v>11</v>
      </c>
      <c r="B83" s="1">
        <f ca="1">IF(F82+K83*megálló!C8+megálló!B8&gt;B60,F82+K83*megálló!C8+megálló!B8,B60+0.0000115740740740741)</f>
        <v>0.36468891299022266</v>
      </c>
      <c r="C83">
        <f ca="1">RANDBETWEEN((I82*megálló!E8)*0.8,(I82*megálló!E8)*1.2)</f>
        <v>44</v>
      </c>
      <c r="D83">
        <f ca="1">IF(J83=0,RANDBETWEEN((((B83-B60)*1440)*megálló!D8)*0.8,(((B83-B60)*1440)*megálló!D8)*1.2),0)</f>
        <v>55</v>
      </c>
      <c r="E83" s="1">
        <f t="shared" ca="1" si="18"/>
        <v>1.1458333333333333E-3</v>
      </c>
      <c r="F83" s="1">
        <f t="shared" ca="1" si="19"/>
        <v>0.365834746323556</v>
      </c>
      <c r="I83" s="5">
        <f t="shared" ca="1" si="21"/>
        <v>135</v>
      </c>
      <c r="J83">
        <f t="shared" ca="1" si="23"/>
        <v>0</v>
      </c>
      <c r="K83">
        <f t="shared" ca="1" si="22"/>
        <v>0.84806556050934345</v>
      </c>
    </row>
    <row r="84" spans="1:11" x14ac:dyDescent="0.25">
      <c r="A84" t="s">
        <v>12</v>
      </c>
      <c r="B84" s="1">
        <f ca="1">IF(F83+K84*megálló!C9+megálló!B9&gt;B61,F83+K84*megálló!C9+megálló!B9,B61+0.0000115740740740741)</f>
        <v>0.36738913799174416</v>
      </c>
      <c r="C84">
        <f ca="1">RANDBETWEEN((I83*megálló!E9)*0.8,(I83*megálló!E9)*1.2)</f>
        <v>36</v>
      </c>
      <c r="D84">
        <f ca="1">IF(J84=0,RANDBETWEEN((((B84-B61)*1440)*megálló!D9)*0.8,(((B84-B61)*1440)*megálló!D9)*1.2),0)</f>
        <v>35</v>
      </c>
      <c r="E84" s="1">
        <f t="shared" ca="1" si="18"/>
        <v>8.2175925925925917E-4</v>
      </c>
      <c r="F84" s="1">
        <f t="shared" ca="1" si="19"/>
        <v>0.36821089725100342</v>
      </c>
      <c r="I84" s="5">
        <f t="shared" ca="1" si="21"/>
        <v>134</v>
      </c>
      <c r="J84">
        <f t="shared" ca="1" si="23"/>
        <v>0</v>
      </c>
      <c r="K84">
        <f t="shared" ca="1" si="22"/>
        <v>0.84399253508608696</v>
      </c>
    </row>
    <row r="85" spans="1:11" x14ac:dyDescent="0.25">
      <c r="A85" t="s">
        <v>13</v>
      </c>
      <c r="B85" s="1">
        <f ca="1">IF(F84+K85*megálló!C10+megálló!B10&gt;B62,F84+K85*megálló!C10+megálló!B10,B62+0.0000115740740740741)</f>
        <v>0.3694843289054407</v>
      </c>
      <c r="C85">
        <f ca="1">RANDBETWEEN((I84*megálló!E10)*0.8,(I84*megálló!E10)*1.2)</f>
        <v>27</v>
      </c>
      <c r="D85">
        <f ca="1">IF(J85=0,RANDBETWEEN((((B85-B62)*1440)*megálló!D10)*0.8,(((B85-B62)*1440)*megálló!D10)*1.2),0)</f>
        <v>47</v>
      </c>
      <c r="E85" s="1">
        <f t="shared" ca="1" si="18"/>
        <v>8.5648148148148139E-4</v>
      </c>
      <c r="F85" s="1">
        <f t="shared" ca="1" si="19"/>
        <v>0.37034081038692218</v>
      </c>
      <c r="I85" s="5">
        <f t="shared" ca="1" si="21"/>
        <v>154</v>
      </c>
      <c r="J85">
        <f t="shared" ca="1" si="23"/>
        <v>0</v>
      </c>
      <c r="K85">
        <f t="shared" ca="1" si="22"/>
        <v>0.57417204825213131</v>
      </c>
    </row>
    <row r="86" spans="1:11" x14ac:dyDescent="0.25">
      <c r="A86" t="s">
        <v>14</v>
      </c>
      <c r="B86" s="1">
        <f ca="1">IF(F85+K86*megálló!C11+megálló!B11&gt;B63,F85+K86*megálló!C11+megálló!B11,B63+0.0000115740740740741)</f>
        <v>0.37243254417548682</v>
      </c>
      <c r="C86">
        <f ca="1">RANDBETWEEN((I85*megálló!E11)*0.8,(I85*megálló!E11)*1.2)</f>
        <v>31</v>
      </c>
      <c r="D86">
        <f ca="1">IF(J86=0,RANDBETWEEN((((B86-B63)*1440)*megálló!D11)*0.8,(((B86-B63)*1440)*megálló!D11)*1.2),0)</f>
        <v>33</v>
      </c>
      <c r="E86" s="1">
        <f t="shared" ca="1" si="18"/>
        <v>7.407407407407407E-4</v>
      </c>
      <c r="F86" s="1">
        <f t="shared" ca="1" si="19"/>
        <v>0.37317328491622759</v>
      </c>
      <c r="I86" s="5">
        <f t="shared" ca="1" si="21"/>
        <v>156</v>
      </c>
      <c r="J86">
        <f t="shared" ca="1" si="23"/>
        <v>0</v>
      </c>
      <c r="K86">
        <f t="shared" ca="1" si="22"/>
        <v>0.98407249164980637</v>
      </c>
    </row>
    <row r="87" spans="1:11" x14ac:dyDescent="0.25">
      <c r="A87" t="s">
        <v>15</v>
      </c>
      <c r="B87" s="1">
        <f ca="1">IF(F86+K87*megálló!C12+megálló!B12&gt;B64,F86+K87*megálló!C12+megálló!B12,B64+0.0000115740740740741)</f>
        <v>0.37486872810223415</v>
      </c>
      <c r="C87">
        <f ca="1">RANDBETWEEN((I86*megálló!E12)*0.8,(I86*megálló!E12)*1.2)</f>
        <v>44</v>
      </c>
      <c r="D87">
        <f ca="1">IF(J87=0,RANDBETWEEN((((B87-B64)*1440)*megálló!D12)*0.8,(((B87-B64)*1440)*megálló!D12)*1.2),0)</f>
        <v>21</v>
      </c>
      <c r="E87" s="1">
        <f t="shared" ca="1" si="18"/>
        <v>7.5231481481481482E-4</v>
      </c>
      <c r="F87" s="1">
        <f t="shared" ca="1" si="19"/>
        <v>0.37562104291704895</v>
      </c>
      <c r="I87" s="5">
        <f t="shared" ca="1" si="21"/>
        <v>133</v>
      </c>
      <c r="J87">
        <f t="shared" ca="1" si="23"/>
        <v>0</v>
      </c>
      <c r="K87">
        <f t="shared" ca="1" si="22"/>
        <v>0.74979229198431852</v>
      </c>
    </row>
    <row r="88" spans="1:11" x14ac:dyDescent="0.25">
      <c r="A88" t="s">
        <v>16</v>
      </c>
      <c r="B88" s="1">
        <f ca="1">IF(F87+K88*megálló!C13+megálló!B13&gt;B65,F87+K88*megálló!C13+megálló!B13,B65+0.0000115740740740741)</f>
        <v>0.3772606155847712</v>
      </c>
      <c r="C88">
        <f ca="1">RANDBETWEEN((I87*megálló!E13)*0.8,(I87*megálló!E13)*1.2)</f>
        <v>37</v>
      </c>
      <c r="D88">
        <f ca="1">IF(J88=0,RANDBETWEEN((((B88-B65)*1440)*megálló!D13)*0.8,(((B88-B65)*1440)*megálló!D13)*1.2),0)</f>
        <v>20</v>
      </c>
      <c r="E88" s="1">
        <f t="shared" ca="1" si="18"/>
        <v>6.5972222222222224E-4</v>
      </c>
      <c r="F88" s="1">
        <f t="shared" ca="1" si="19"/>
        <v>0.37792033780699341</v>
      </c>
      <c r="I88" s="5">
        <f t="shared" ca="1" si="21"/>
        <v>116</v>
      </c>
      <c r="J88">
        <f t="shared" ca="1" si="23"/>
        <v>0</v>
      </c>
      <c r="K88">
        <f t="shared" ca="1" si="22"/>
        <v>0.39816985053513032</v>
      </c>
    </row>
    <row r="89" spans="1:11" x14ac:dyDescent="0.25">
      <c r="A89" t="s">
        <v>17</v>
      </c>
      <c r="B89" s="1">
        <f ca="1">IF(F88+K89*megálló!C14+megálló!B14&gt;B66,F88+K89*megálló!C14+megálló!B14,B66+0.0000115740740740741)</f>
        <v>0.37990938082973569</v>
      </c>
      <c r="C89">
        <f ca="1">RANDBETWEEN((I88*megálló!E14)*0.8,(I88*megálló!E14)*1.2)</f>
        <v>40</v>
      </c>
      <c r="D89">
        <f ca="1">IF(J89=0,RANDBETWEEN((((B89-B66)*1440)*megálló!D14)*0.8,(((B89-B66)*1440)*megálló!D14)*1.2),0)</f>
        <v>11</v>
      </c>
      <c r="E89" s="1">
        <f t="shared" ca="1" si="18"/>
        <v>5.9027777777777778E-4</v>
      </c>
      <c r="F89" s="1">
        <f t="shared" ca="1" si="19"/>
        <v>0.38049965860751345</v>
      </c>
      <c r="I89" s="5">
        <f t="shared" ca="1" si="21"/>
        <v>87</v>
      </c>
      <c r="J89">
        <f t="shared" ca="1" si="23"/>
        <v>0</v>
      </c>
      <c r="K89">
        <f t="shared" ca="1" si="22"/>
        <v>0.76298020194038807</v>
      </c>
    </row>
    <row r="90" spans="1:11" x14ac:dyDescent="0.25">
      <c r="A90" t="s">
        <v>18</v>
      </c>
      <c r="B90" s="1">
        <f ca="1">IF(F89+K90*megálló!C15+megálló!B15&gt;B67,F89+K90*megálló!C15+megálló!B15,B67+0.0000115740740740741)</f>
        <v>0.38149382123893177</v>
      </c>
      <c r="C90">
        <f ca="1">RANDBETWEEN((I89*megálló!E15)*0.8,(I89*megálló!E15)*1.2)</f>
        <v>26</v>
      </c>
      <c r="D90">
        <f ca="1">IF(J90=0,RANDBETWEEN((((B90-B67)*1440)*megálló!D15)*0.8,(((B90-B67)*1440)*megálló!D15)*1.2),0)</f>
        <v>9</v>
      </c>
      <c r="E90" s="1">
        <f t="shared" ca="1" si="18"/>
        <v>4.0509259259259258E-4</v>
      </c>
      <c r="F90" s="1">
        <f t="shared" ca="1" si="19"/>
        <v>0.38189891383152436</v>
      </c>
      <c r="I90" s="5">
        <f t="shared" ca="1" si="21"/>
        <v>70</v>
      </c>
      <c r="J90">
        <f t="shared" ca="1" si="23"/>
        <v>0</v>
      </c>
      <c r="K90">
        <f t="shared" ca="1" si="22"/>
        <v>0.14120081515150129</v>
      </c>
    </row>
    <row r="91" spans="1:11" x14ac:dyDescent="0.25">
      <c r="A91" t="s">
        <v>19</v>
      </c>
      <c r="B91" s="1">
        <f ca="1">IF(F90+K91*megálló!C16+megálló!B16&gt;B68,F90+K91*megálló!C16+megálló!B16,B68+0.0000115740740740741)</f>
        <v>0.38323105789234813</v>
      </c>
      <c r="C91">
        <f ca="1">RANDBETWEEN((I90*megálló!E16)*0.8,(I90*megálló!E16)*1.2)</f>
        <v>33</v>
      </c>
      <c r="D91">
        <f ca="1">IF(J91=0,RANDBETWEEN((((B91-B68)*1440)*megálló!D16)*0.8,(((B91-B68)*1440)*megálló!D16)*1.2),0)</f>
        <v>8</v>
      </c>
      <c r="E91" s="1">
        <f t="shared" ca="1" si="18"/>
        <v>4.7453703703703704E-4</v>
      </c>
      <c r="F91" s="1">
        <f t="shared" ca="1" si="19"/>
        <v>0.38370559492938516</v>
      </c>
      <c r="I91" s="5">
        <f t="shared" ca="1" si="21"/>
        <v>45</v>
      </c>
      <c r="J91">
        <f t="shared" ca="1" si="23"/>
        <v>0</v>
      </c>
      <c r="K91">
        <f t="shared" ca="1" si="22"/>
        <v>0.46701416880879032</v>
      </c>
    </row>
    <row r="92" spans="1:11" x14ac:dyDescent="0.25">
      <c r="A92" t="s">
        <v>20</v>
      </c>
      <c r="B92" s="1">
        <f ca="1">IF(F91+K92*megálló!C17+megálló!B17&gt;B69,F91+K92*megálló!C17+megálló!B17,B69+0.0000115740740740741)</f>
        <v>0.38503234866755742</v>
      </c>
      <c r="C92">
        <f ca="1">RANDBETWEEN((I91*megálló!E17)*0.8,(I91*megálló!E17)*1.2)</f>
        <v>17</v>
      </c>
      <c r="D92">
        <f ca="1">IF(J92=0,RANDBETWEEN((((B92-B69)*1440)*megálló!D17)*0.8,(((B92-B69)*1440)*megálló!D17)*1.2),0)</f>
        <v>10</v>
      </c>
      <c r="E92" s="1">
        <f t="shared" ca="1" si="18"/>
        <v>3.1250000000000001E-4</v>
      </c>
      <c r="F92" s="1">
        <f t="shared" ca="1" si="19"/>
        <v>0.38534484866755742</v>
      </c>
      <c r="I92" s="5">
        <f t="shared" ca="1" si="21"/>
        <v>38</v>
      </c>
      <c r="J92">
        <f t="shared" ca="1" si="23"/>
        <v>0</v>
      </c>
      <c r="K92">
        <f t="shared" ca="1" si="22"/>
        <v>0.71929358150721212</v>
      </c>
    </row>
    <row r="93" spans="1:11" x14ac:dyDescent="0.25">
      <c r="A93" t="s">
        <v>21</v>
      </c>
      <c r="B93" s="1">
        <f ca="1">IF(F92+K93*megálló!C18+megálló!B18&gt;B70,F92+K93*megálló!C18+megálló!B18,B70+0.0000115740740740741)</f>
        <v>0.3864138661571776</v>
      </c>
      <c r="C93">
        <f ca="1">RANDBETWEEN((I92*megálló!E18)*0.8,(I92*megálló!E18)*1.2)</f>
        <v>15</v>
      </c>
      <c r="D93">
        <f ca="1">IF(J93=0,RANDBETWEEN((((B93-B70)*1440)*megálló!D18)*0.8,(((B93-B70)*1440)*megálló!D18)*1.2),0)</f>
        <v>5</v>
      </c>
      <c r="E93" s="1">
        <f t="shared" ca="1" si="18"/>
        <v>2.3148148148148146E-4</v>
      </c>
      <c r="F93" s="1">
        <f t="shared" ca="1" si="19"/>
        <v>0.3866453476386591</v>
      </c>
      <c r="I93" s="5">
        <f t="shared" ca="1" si="21"/>
        <v>28</v>
      </c>
      <c r="J93">
        <f t="shared" ca="1" si="23"/>
        <v>0</v>
      </c>
      <c r="K93">
        <f t="shared" ca="1" si="22"/>
        <v>0.60959477077545865</v>
      </c>
    </row>
    <row r="94" spans="1:11" x14ac:dyDescent="0.25">
      <c r="A94" t="s">
        <v>22</v>
      </c>
      <c r="B94" s="1">
        <f ca="1">IF(F93+K94*megálló!C19+megálló!B19&gt;B71,F93+K94*megálló!C19+megálló!B19,B71+0.0000115740740740741)</f>
        <v>0.38762091122564074</v>
      </c>
      <c r="C94">
        <f ca="1">RANDBETWEEN((I93*megálló!E19)*0.8,(I93*megálló!E19)*1.2)</f>
        <v>16</v>
      </c>
      <c r="D94">
        <f ca="1">IF(J94=0,RANDBETWEEN((((B94-B71)*1440)*megálló!D19)*0.8,(((B94-B71)*1440)*megálló!D19)*1.2),0)</f>
        <v>5</v>
      </c>
      <c r="E94" s="1">
        <f t="shared" ca="1" si="18"/>
        <v>2.4305555555555555E-4</v>
      </c>
      <c r="F94" s="1">
        <f t="shared" ca="1" si="19"/>
        <v>0.38786396678119628</v>
      </c>
      <c r="I94" s="5">
        <f t="shared" ca="1" si="21"/>
        <v>17</v>
      </c>
      <c r="J94">
        <f t="shared" ca="1" si="23"/>
        <v>0</v>
      </c>
      <c r="K94">
        <f t="shared" ca="1" si="22"/>
        <v>0.79143799347805133</v>
      </c>
    </row>
    <row r="95" spans="1:11" x14ac:dyDescent="0.25">
      <c r="A95" t="s">
        <v>23</v>
      </c>
      <c r="B95" s="1">
        <f ca="1">IF(F94+K95*megálló!C20+megálló!B20&gt;B72,F94+K95*megálló!C20+megálló!B20,B72+0.0000115740740740741)</f>
        <v>0.3887837359977761</v>
      </c>
      <c r="C95">
        <f ca="1">RANDBETWEEN((I94*megálló!E20)*0.8,(I94*megálló!E20)*1.2)</f>
        <v>11</v>
      </c>
      <c r="D95">
        <f ca="1">IF(J95=0,RANDBETWEEN((((B95-B72)*1440)*megálló!D20)*0.8,(((B95-B72)*1440)*megálló!D20)*1.2),0)</f>
        <v>5</v>
      </c>
      <c r="E95" s="1">
        <f t="shared" ca="1" si="18"/>
        <v>1.8518518518518518E-4</v>
      </c>
      <c r="F95" s="1">
        <f t="shared" ca="1" si="19"/>
        <v>0.38896892118296128</v>
      </c>
      <c r="I95" s="5">
        <f t="shared" ca="1" si="21"/>
        <v>11</v>
      </c>
      <c r="J95">
        <f t="shared" ca="1" si="23"/>
        <v>0</v>
      </c>
      <c r="K95">
        <f t="shared" ca="1" si="22"/>
        <v>0.69361206249969465</v>
      </c>
    </row>
    <row r="96" spans="1:11" x14ac:dyDescent="0.25">
      <c r="A96" t="s">
        <v>24</v>
      </c>
      <c r="B96" s="1">
        <f ca="1">IF(F95+K96*megálló!C21+megálló!B21&gt;B73,F95+K96*megálló!C21+megálló!B21,B73+0.0000115740740740741)</f>
        <v>0.39037540170779422</v>
      </c>
      <c r="C96" s="5">
        <f ca="1">I95</f>
        <v>11</v>
      </c>
      <c r="D96">
        <f ca="1">IF(J96=0,RANDBETWEEN((((B96-B73)*1440)*megálló!D21)*0.8,(((B96-B73)*1440)*megálló!D21)*1.2),0)</f>
        <v>0</v>
      </c>
      <c r="E96" s="1">
        <f t="shared" ca="1" si="18"/>
        <v>1.273148148148148E-4</v>
      </c>
      <c r="F96" s="1">
        <f t="shared" ca="1" si="19"/>
        <v>0.39050271652260904</v>
      </c>
      <c r="I96" s="5">
        <f ca="1">I95+D96-C96</f>
        <v>0</v>
      </c>
      <c r="J96">
        <f t="shared" ca="1" si="23"/>
        <v>0</v>
      </c>
      <c r="K96">
        <f t="shared" ca="1" si="22"/>
        <v>0.83997244852355435</v>
      </c>
    </row>
    <row r="98" spans="1:11" x14ac:dyDescent="0.25">
      <c r="A98" s="3" t="s">
        <v>35</v>
      </c>
      <c r="B98" s="4">
        <v>5</v>
      </c>
    </row>
    <row r="99" spans="1:11" x14ac:dyDescent="0.25">
      <c r="A99" t="s">
        <v>25</v>
      </c>
      <c r="B99" t="s">
        <v>26</v>
      </c>
      <c r="C99" t="s">
        <v>27</v>
      </c>
      <c r="D99" t="s">
        <v>28</v>
      </c>
      <c r="E99" t="s">
        <v>30</v>
      </c>
      <c r="F99" t="s">
        <v>29</v>
      </c>
      <c r="I99">
        <v>0</v>
      </c>
      <c r="J99">
        <v>0</v>
      </c>
    </row>
    <row r="100" spans="1:11" x14ac:dyDescent="0.25">
      <c r="A100" t="s">
        <v>5</v>
      </c>
      <c r="B100" s="1">
        <f>$B$1+(B98-1)*$B$2</f>
        <v>0.3611111111111111</v>
      </c>
      <c r="C100">
        <f ca="1">RANDBETWEEN((I99*megálló!E2)*0.8,(I99*megálló!E2)*1.2)</f>
        <v>0</v>
      </c>
      <c r="D100">
        <f ca="1">IF(J100=0,RANDBETWEEN((((B100-B77)*1440)*megálló!D2)*0.8,(((B100-B77)*1440)*megálló!D2)*1.2),0)</f>
        <v>38</v>
      </c>
      <c r="E100" s="1">
        <f ca="1">(C100+D100)*$B$3</f>
        <v>4.3981481481481481E-4</v>
      </c>
      <c r="F100" s="1">
        <f ca="1">IF(B100+E100&gt;F77,B100+E100,F77+0.0000115740740740741)</f>
        <v>0.36155092592592591</v>
      </c>
      <c r="I100" s="5">
        <f ca="1">I99+D100-C100</f>
        <v>38</v>
      </c>
      <c r="J100">
        <f>IF(B100=B77+0.0000115740740740741,1,0)</f>
        <v>0</v>
      </c>
      <c r="K100">
        <f ca="1">RAND()</f>
        <v>0.98925113449459212</v>
      </c>
    </row>
    <row r="101" spans="1:11" x14ac:dyDescent="0.25">
      <c r="A101" t="s">
        <v>6</v>
      </c>
      <c r="B101" s="1">
        <f ca="1">IF(F100+K101*megálló!C3+megálló!B3&gt;B78,F100+K101*megálló!C3+megálló!B3,B78+0.0000115740740740741)</f>
        <v>0.36242055826659453</v>
      </c>
      <c r="C101">
        <f ca="1">RANDBETWEEN((I100*megálló!E3)*0.8,(I100*megálló!E3)*1.2)</f>
        <v>4</v>
      </c>
      <c r="D101">
        <f ca="1">IF(J101=0,RANDBETWEEN((((B101-B78)*1440)*megálló!D3)*0.8,(((B101-B78)*1440)*megálló!D3)*1.2),0)</f>
        <v>37</v>
      </c>
      <c r="E101" s="1">
        <f t="shared" ref="E101:E119" ca="1" si="24">(C101+D101)*$B$3</f>
        <v>4.7453703703703704E-4</v>
      </c>
      <c r="F101" s="1">
        <f t="shared" ref="F101:F119" ca="1" si="25">IF(B101+E101&gt;F78,B101+E101,F78+0.0000115740740740741)</f>
        <v>0.36289509530363157</v>
      </c>
      <c r="I101" s="5">
        <f ca="1">I100+D101-C101</f>
        <v>71</v>
      </c>
      <c r="J101">
        <f t="shared" ref="J101" ca="1" si="26">IF(B101=B78+0.0000115740740740741,1,0)</f>
        <v>0</v>
      </c>
      <c r="K101">
        <f ca="1">RAND()</f>
        <v>0.51362342337683786</v>
      </c>
    </row>
    <row r="102" spans="1:11" x14ac:dyDescent="0.25">
      <c r="A102" t="s">
        <v>7</v>
      </c>
      <c r="B102" s="1">
        <f ca="1">IF(F101+K102*megálló!C4+megálló!B4&gt;B79,F101+K102*megálló!C4+megálló!B4,B79+0.0000115740740740741)</f>
        <v>0.36426035045868549</v>
      </c>
      <c r="C102">
        <f ca="1">RANDBETWEEN((I101*megálló!E4)*0.8,(I101*megálló!E4)*1.2)</f>
        <v>7</v>
      </c>
      <c r="D102">
        <f ca="1">IF(J102=0,RANDBETWEEN((((B102-B79)*1440)*megálló!D4)*0.8,(((B102-B79)*1440)*megálló!D4)*1.2),0)</f>
        <v>33</v>
      </c>
      <c r="E102" s="1">
        <f t="shared" ca="1" si="24"/>
        <v>4.6296296296296293E-4</v>
      </c>
      <c r="F102" s="1">
        <f t="shared" ca="1" si="25"/>
        <v>0.36472331342164843</v>
      </c>
      <c r="I102" s="5">
        <f t="shared" ref="I102:I118" ca="1" si="27">I101+D102-C102</f>
        <v>97</v>
      </c>
      <c r="J102">
        <f ca="1">IF(B102=B79+0.0000115740740740741,1,0)</f>
        <v>0</v>
      </c>
      <c r="K102">
        <f t="shared" ref="K102:K119" ca="1" si="28">RAND()</f>
        <v>0.59720302644384449</v>
      </c>
    </row>
    <row r="103" spans="1:11" x14ac:dyDescent="0.25">
      <c r="A103" t="s">
        <v>8</v>
      </c>
      <c r="B103" s="1">
        <f ca="1">IF(F102+K103*megálló!C5+megálló!B5&gt;B80,F102+K103*megálló!C5+megálló!B5,B80+0.0000115740740740741)</f>
        <v>0.36568077499843021</v>
      </c>
      <c r="C103">
        <f ca="1">RANDBETWEEN((I102*megálló!E5)*0.8,(I102*megálló!E5)*1.2)</f>
        <v>14</v>
      </c>
      <c r="D103">
        <f ca="1">IF(J103=0,RANDBETWEEN((((B103-B80)*1440)*megálló!D5)*0.8,(((B103-B80)*1440)*megálló!D5)*1.2),0)</f>
        <v>32</v>
      </c>
      <c r="E103" s="1">
        <f t="shared" ca="1" si="24"/>
        <v>5.3240740740740733E-4</v>
      </c>
      <c r="F103" s="1">
        <f t="shared" ca="1" si="25"/>
        <v>0.36621318240583761</v>
      </c>
      <c r="I103" s="5">
        <f t="shared" ca="1" si="27"/>
        <v>115</v>
      </c>
      <c r="J103">
        <f t="shared" ref="J103:J119" ca="1" si="29">IF(B103=B80+0.0000115740740740741,1,0)</f>
        <v>0</v>
      </c>
      <c r="K103">
        <f t="shared" ca="1" si="28"/>
        <v>0.39372335282884929</v>
      </c>
    </row>
    <row r="104" spans="1:11" x14ac:dyDescent="0.25">
      <c r="A104" t="s">
        <v>9</v>
      </c>
      <c r="B104" s="1">
        <f ca="1">IF(F103+K104*megálló!C6+megálló!B6&gt;B81,F103+K104*megálló!C6+megálló!B6,B81+0.0000115740740740741)</f>
        <v>0.36755072157878849</v>
      </c>
      <c r="C104">
        <f ca="1">RANDBETWEEN((I103*megálló!E6)*0.8,(I103*megálló!E6)*1.2)</f>
        <v>17</v>
      </c>
      <c r="D104">
        <f ca="1">IF(J104=0,RANDBETWEEN((((B104-B81)*1440)*megálló!D6)*0.8,(((B104-B81)*1440)*megálló!D6)*1.2),0)</f>
        <v>35</v>
      </c>
      <c r="E104" s="1">
        <f t="shared" ca="1" si="24"/>
        <v>6.0185185185185179E-4</v>
      </c>
      <c r="F104" s="1">
        <f t="shared" ca="1" si="25"/>
        <v>0.36815257343064034</v>
      </c>
      <c r="I104" s="5">
        <f t="shared" ca="1" si="27"/>
        <v>133</v>
      </c>
      <c r="J104">
        <f t="shared" ca="1" si="29"/>
        <v>0</v>
      </c>
      <c r="K104">
        <f t="shared" ca="1" si="28"/>
        <v>0.25352136349766419</v>
      </c>
    </row>
    <row r="105" spans="1:11" x14ac:dyDescent="0.25">
      <c r="A105" t="s">
        <v>10</v>
      </c>
      <c r="B105" s="1">
        <f ca="1">IF(F104+K105*megálló!C7+megálló!B7&gt;B82,F104+K105*megálló!C7+megálló!B7,B82+0.0000115740740740741)</f>
        <v>0.37008746636229028</v>
      </c>
      <c r="C105">
        <f ca="1">RANDBETWEEN((I104*megálló!E7)*0.8,(I104*megálló!E7)*1.2)</f>
        <v>25</v>
      </c>
      <c r="D105">
        <f ca="1">IF(J105=0,RANDBETWEEN((((B105-B82)*1440)*megálló!D7)*0.8,(((B105-B82)*1440)*megálló!D7)*1.2),0)</f>
        <v>26</v>
      </c>
      <c r="E105" s="1">
        <f t="shared" ca="1" si="24"/>
        <v>5.9027777777777778E-4</v>
      </c>
      <c r="F105" s="1">
        <f t="shared" ca="1" si="25"/>
        <v>0.37067774414006804</v>
      </c>
      <c r="I105" s="5">
        <f t="shared" ca="1" si="27"/>
        <v>134</v>
      </c>
      <c r="J105">
        <f t="shared" ca="1" si="29"/>
        <v>0</v>
      </c>
      <c r="K105">
        <f t="shared" ca="1" si="28"/>
        <v>0.70249641849361477</v>
      </c>
    </row>
    <row r="106" spans="1:11" x14ac:dyDescent="0.25">
      <c r="A106" t="s">
        <v>11</v>
      </c>
      <c r="B106" s="1">
        <f ca="1">IF(F105+K106*megálló!C8+megálló!B8&gt;B83,F105+K106*megálló!C8+megálló!B8,B83+0.0000115740740740741)</f>
        <v>0.37148482962484347</v>
      </c>
      <c r="C106">
        <f ca="1">RANDBETWEEN((I105*megálló!E8)*0.8,(I105*megálló!E8)*1.2)</f>
        <v>35</v>
      </c>
      <c r="D106">
        <f ca="1">IF(J106=0,RANDBETWEEN((((B106-B83)*1440)*megálló!D8)*0.8,(((B106-B83)*1440)*megálló!D8)*1.2),0)</f>
        <v>47</v>
      </c>
      <c r="E106" s="1">
        <f t="shared" ca="1" si="24"/>
        <v>9.4907407407407408E-4</v>
      </c>
      <c r="F106" s="1">
        <f t="shared" ca="1" si="25"/>
        <v>0.37243390369891755</v>
      </c>
      <c r="I106" s="5">
        <f t="shared" ca="1" si="27"/>
        <v>146</v>
      </c>
      <c r="J106">
        <f t="shared" ca="1" si="29"/>
        <v>0</v>
      </c>
      <c r="K106">
        <f t="shared" ca="1" si="28"/>
        <v>2.7938482009663423E-2</v>
      </c>
    </row>
    <row r="107" spans="1:11" x14ac:dyDescent="0.25">
      <c r="A107" t="s">
        <v>12</v>
      </c>
      <c r="B107" s="1">
        <f ca="1">IF(F106+K107*megálló!C9+megálló!B9&gt;B84,F106+K107*megálló!C9+megálló!B9,B84+0.0000115740740740741)</f>
        <v>0.37386140958791908</v>
      </c>
      <c r="C107">
        <f ca="1">RANDBETWEEN((I106*megálló!E9)*0.8,(I106*megálló!E9)*1.2)</f>
        <v>46</v>
      </c>
      <c r="D107">
        <f ca="1">IF(J107=0,RANDBETWEEN((((B107-B84)*1440)*megálló!D9)*0.8,(((B107-B84)*1440)*megálló!D9)*1.2),0)</f>
        <v>35</v>
      </c>
      <c r="E107" s="1">
        <f t="shared" ca="1" si="24"/>
        <v>9.3749999999999997E-4</v>
      </c>
      <c r="F107" s="1">
        <f t="shared" ca="1" si="25"/>
        <v>0.37479890958791906</v>
      </c>
      <c r="I107" s="5">
        <f t="shared" ca="1" si="27"/>
        <v>135</v>
      </c>
      <c r="J107">
        <f t="shared" ca="1" si="29"/>
        <v>0</v>
      </c>
      <c r="K107">
        <f t="shared" ca="1" si="28"/>
        <v>0.69782011746309336</v>
      </c>
    </row>
    <row r="108" spans="1:11" x14ac:dyDescent="0.25">
      <c r="A108" t="s">
        <v>13</v>
      </c>
      <c r="B108" s="1">
        <f ca="1">IF(F107+K108*megálló!C10+megálló!B10&gt;B85,F107+K108*megálló!C10+megálló!B10,B85+0.0000115740740740741)</f>
        <v>0.37618728966467163</v>
      </c>
      <c r="C108">
        <f ca="1">RANDBETWEEN((I107*megálló!E10)*0.8,(I107*megálló!E10)*1.2)</f>
        <v>35</v>
      </c>
      <c r="D108">
        <f ca="1">IF(J108=0,RANDBETWEEN((((B108-B85)*1440)*megálló!D10)*0.8,(((B108-B85)*1440)*megálló!D10)*1.2),0)</f>
        <v>49</v>
      </c>
      <c r="E108" s="1">
        <f t="shared" ca="1" si="24"/>
        <v>9.7222222222222219E-4</v>
      </c>
      <c r="F108" s="1">
        <f t="shared" ca="1" si="25"/>
        <v>0.37715951188689384</v>
      </c>
      <c r="I108" s="5">
        <f t="shared" ca="1" si="27"/>
        <v>149</v>
      </c>
      <c r="J108">
        <f t="shared" ca="1" si="29"/>
        <v>0</v>
      </c>
      <c r="K108">
        <f t="shared" ca="1" si="28"/>
        <v>0.73698423985932127</v>
      </c>
    </row>
    <row r="109" spans="1:11" x14ac:dyDescent="0.25">
      <c r="A109" t="s">
        <v>14</v>
      </c>
      <c r="B109" s="1">
        <f ca="1">IF(F108+K109*megálló!C11+megálló!B11&gt;B86,F108+K109*megálló!C11+megálló!B11,B86+0.0000115740740740741)</f>
        <v>0.3792103266002847</v>
      </c>
      <c r="C109">
        <f ca="1">RANDBETWEEN((I108*megálló!E11)*0.8,(I108*megálló!E11)*1.2)</f>
        <v>35</v>
      </c>
      <c r="D109">
        <f ca="1">IF(J109=0,RANDBETWEEN((((B109-B86)*1440)*megálló!D11)*0.8,(((B109-B86)*1440)*megálló!D11)*1.2),0)</f>
        <v>27</v>
      </c>
      <c r="E109" s="1">
        <f t="shared" ca="1" si="24"/>
        <v>7.1759259259259259E-4</v>
      </c>
      <c r="F109" s="1">
        <f t="shared" ca="1" si="25"/>
        <v>0.37992791919287727</v>
      </c>
      <c r="I109" s="5">
        <f t="shared" ca="1" si="27"/>
        <v>141</v>
      </c>
      <c r="J109">
        <f t="shared" ca="1" si="29"/>
        <v>0</v>
      </c>
      <c r="K109">
        <f t="shared" ca="1" si="28"/>
        <v>0.9398798904620953</v>
      </c>
    </row>
    <row r="110" spans="1:11" x14ac:dyDescent="0.25">
      <c r="A110" t="s">
        <v>15</v>
      </c>
      <c r="B110" s="1">
        <f ca="1">IF(F109+K110*megálló!C12+megálló!B12&gt;B87,F109+K110*megálló!C12+megálló!B12,B87+0.0000115740740740741)</f>
        <v>0.38137770314948949</v>
      </c>
      <c r="C110">
        <f ca="1">RANDBETWEEN((I109*megálló!E12)*0.8,(I109*megálló!E12)*1.2)</f>
        <v>37</v>
      </c>
      <c r="D110">
        <f ca="1">IF(J110=0,RANDBETWEEN((((B110-B87)*1440)*megálló!D12)*0.8,(((B110-B87)*1440)*megálló!D12)*1.2),0)</f>
        <v>15</v>
      </c>
      <c r="E110" s="1">
        <f t="shared" ca="1" si="24"/>
        <v>6.0185185185185179E-4</v>
      </c>
      <c r="F110" s="1">
        <f t="shared" ca="1" si="25"/>
        <v>0.38197955500134134</v>
      </c>
      <c r="I110" s="5">
        <f t="shared" ca="1" si="27"/>
        <v>119</v>
      </c>
      <c r="J110">
        <f t="shared" ca="1" si="29"/>
        <v>0</v>
      </c>
      <c r="K110">
        <f t="shared" ca="1" si="28"/>
        <v>0.42820202804988339</v>
      </c>
    </row>
    <row r="111" spans="1:11" x14ac:dyDescent="0.25">
      <c r="A111" t="s">
        <v>16</v>
      </c>
      <c r="B111" s="1">
        <f ca="1">IF(F110+K111*megálló!C13+megálló!B13&gt;B88,F110+K111*megálló!C13+megálló!B13,B88+0.0000115740740740741)</f>
        <v>0.38326899597685687</v>
      </c>
      <c r="C111">
        <f ca="1">RANDBETWEEN((I110*megálló!E13)*0.8,(I110*megálló!E13)*1.2)</f>
        <v>29</v>
      </c>
      <c r="D111">
        <f ca="1">IF(J111=0,RANDBETWEEN((((B111-B88)*1440)*megálló!D13)*0.8,(((B111-B88)*1440)*megálló!D13)*1.2),0)</f>
        <v>15</v>
      </c>
      <c r="E111" s="1">
        <f t="shared" ca="1" si="24"/>
        <v>5.0925925925925921E-4</v>
      </c>
      <c r="F111" s="1">
        <f t="shared" ca="1" si="25"/>
        <v>0.38377825523611614</v>
      </c>
      <c r="I111" s="5">
        <f t="shared" ca="1" si="27"/>
        <v>105</v>
      </c>
      <c r="J111">
        <f t="shared" ca="1" si="29"/>
        <v>0</v>
      </c>
      <c r="K111">
        <f t="shared" ca="1" si="28"/>
        <v>5.2948088901905166E-3</v>
      </c>
    </row>
    <row r="112" spans="1:11" x14ac:dyDescent="0.25">
      <c r="A112" t="s">
        <v>17</v>
      </c>
      <c r="B112" s="1">
        <f ca="1">IF(F111+K112*megálló!C14+megálló!B14&gt;B89,F111+K112*megálló!C14+megálló!B14,B89+0.0000115740740740741)</f>
        <v>0.38513005373288134</v>
      </c>
      <c r="C112">
        <f ca="1">RANDBETWEEN((I111*megálló!E14)*0.8,(I111*megálló!E14)*1.2)</f>
        <v>44</v>
      </c>
      <c r="D112">
        <f ca="1">IF(J112=0,RANDBETWEEN((((B112-B89)*1440)*megálló!D14)*0.8,(((B112-B89)*1440)*megálló!D14)*1.2),0)</f>
        <v>9</v>
      </c>
      <c r="E112" s="1">
        <f t="shared" ca="1" si="24"/>
        <v>6.134259259259259E-4</v>
      </c>
      <c r="F112" s="1">
        <f t="shared" ca="1" si="25"/>
        <v>0.38574347965880729</v>
      </c>
      <c r="I112" s="5">
        <f t="shared" ca="1" si="27"/>
        <v>70</v>
      </c>
      <c r="J112">
        <f t="shared" ca="1" si="29"/>
        <v>0</v>
      </c>
      <c r="K112">
        <f t="shared" ca="1" si="28"/>
        <v>0.11523988377072136</v>
      </c>
    </row>
    <row r="113" spans="1:11" x14ac:dyDescent="0.25">
      <c r="A113" t="s">
        <v>18</v>
      </c>
      <c r="B113" s="1">
        <f ca="1">IF(F112+K113*megálló!C15+megálló!B15&gt;B90,F112+K113*megálló!C15+megálló!B15,B90+0.0000115740740740741)</f>
        <v>0.3872328201130944</v>
      </c>
      <c r="C113">
        <f ca="1">RANDBETWEEN((I112*megálló!E15)*0.8,(I112*megálló!E15)*1.2)</f>
        <v>27</v>
      </c>
      <c r="D113">
        <f ca="1">IF(J113=0,RANDBETWEEN((((B113-B90)*1440)*megálló!D15)*0.8,(((B113-B90)*1440)*megálló!D15)*1.2),0)</f>
        <v>7</v>
      </c>
      <c r="E113" s="1">
        <f t="shared" ca="1" si="24"/>
        <v>3.9351851851851852E-4</v>
      </c>
      <c r="F113" s="1">
        <f t="shared" ca="1" si="25"/>
        <v>0.38762633863161294</v>
      </c>
      <c r="I113" s="5">
        <f t="shared" ca="1" si="27"/>
        <v>50</v>
      </c>
      <c r="J113">
        <f t="shared" ca="1" si="29"/>
        <v>0</v>
      </c>
      <c r="K113">
        <f t="shared" ca="1" si="28"/>
        <v>0.82030182937154883</v>
      </c>
    </row>
    <row r="114" spans="1:11" x14ac:dyDescent="0.25">
      <c r="A114" t="s">
        <v>19</v>
      </c>
      <c r="B114" s="1">
        <f ca="1">IF(F113+K114*megálló!C16+megálló!B16&gt;B91,F113+K114*megálló!C16+megálló!B16,B91+0.0000115740740740741)</f>
        <v>0.38892933444739519</v>
      </c>
      <c r="C114">
        <f ca="1">RANDBETWEEN((I113*megálló!E16)*0.8,(I113*megálló!E16)*1.2)</f>
        <v>24</v>
      </c>
      <c r="D114">
        <f ca="1">IF(J114=0,RANDBETWEEN((((B114-B91)*1440)*megálló!D16)*0.8,(((B114-B91)*1440)*megálló!D16)*1.2),0)</f>
        <v>9</v>
      </c>
      <c r="E114" s="1">
        <f t="shared" ca="1" si="24"/>
        <v>3.8194444444444441E-4</v>
      </c>
      <c r="F114" s="1">
        <f t="shared" ca="1" si="25"/>
        <v>0.38931127889183964</v>
      </c>
      <c r="I114" s="5">
        <f t="shared" ca="1" si="27"/>
        <v>35</v>
      </c>
      <c r="J114">
        <f t="shared" ca="1" si="29"/>
        <v>0</v>
      </c>
      <c r="K114">
        <f t="shared" ca="1" si="28"/>
        <v>0.43839589185893291</v>
      </c>
    </row>
    <row r="115" spans="1:11" x14ac:dyDescent="0.25">
      <c r="A115" t="s">
        <v>20</v>
      </c>
      <c r="B115" s="1">
        <f ca="1">IF(F114+K115*megálló!C17+megálló!B17&gt;B92,F114+K115*megálló!C17+megálló!B17,B92+0.0000115740740740741)</f>
        <v>0.39067424706370835</v>
      </c>
      <c r="C115">
        <f ca="1">RANDBETWEEN((I114*megálló!E17)*0.8,(I114*megálló!E17)*1.2)</f>
        <v>14</v>
      </c>
      <c r="D115">
        <f ca="1">IF(J115=0,RANDBETWEEN((((B115-B92)*1440)*megálló!D17)*0.8,(((B115-B92)*1440)*megálló!D17)*1.2),0)</f>
        <v>7</v>
      </c>
      <c r="E115" s="1">
        <f t="shared" ca="1" si="24"/>
        <v>2.4305555555555555E-4</v>
      </c>
      <c r="F115" s="1">
        <f t="shared" ca="1" si="25"/>
        <v>0.39091730261926388</v>
      </c>
      <c r="I115" s="5">
        <f t="shared" ca="1" si="27"/>
        <v>28</v>
      </c>
      <c r="J115">
        <f t="shared" ca="1" si="29"/>
        <v>0</v>
      </c>
      <c r="K115">
        <f t="shared" ca="1" si="28"/>
        <v>0.98003750412159418</v>
      </c>
    </row>
    <row r="116" spans="1:11" x14ac:dyDescent="0.25">
      <c r="A116" t="s">
        <v>21</v>
      </c>
      <c r="B116" s="1">
        <f ca="1">IF(F115+K116*megálló!C18+megálló!B18&gt;B93,F115+K116*megálló!C18+megálló!B18,B93+0.0000115740740740741)</f>
        <v>0.39195831997512992</v>
      </c>
      <c r="C116">
        <f ca="1">RANDBETWEEN((I115*megálló!E18)*0.8,(I115*megálló!E18)*1.2)</f>
        <v>13</v>
      </c>
      <c r="D116">
        <f ca="1">IF(J116=0,RANDBETWEEN((((B116-B93)*1440)*megálló!D18)*0.8,(((B116-B93)*1440)*megálló!D18)*1.2),0)</f>
        <v>4</v>
      </c>
      <c r="E116" s="1">
        <f t="shared" ca="1" si="24"/>
        <v>1.9675925925925926E-4</v>
      </c>
      <c r="F116" s="1">
        <f t="shared" ca="1" si="25"/>
        <v>0.39215507923438919</v>
      </c>
      <c r="I116" s="5">
        <f t="shared" ca="1" si="27"/>
        <v>19</v>
      </c>
      <c r="J116">
        <f t="shared" ca="1" si="29"/>
        <v>0</v>
      </c>
      <c r="K116">
        <f t="shared" ca="1" si="28"/>
        <v>0.46728820863679221</v>
      </c>
    </row>
    <row r="117" spans="1:11" x14ac:dyDescent="0.25">
      <c r="A117" t="s">
        <v>22</v>
      </c>
      <c r="B117" s="1">
        <f ca="1">IF(F116+K117*megálló!C19+megálló!B19&gt;B94,F116+K117*megálló!C19+megálló!B19,B94+0.0000115740740740741)</f>
        <v>0.39315737761692576</v>
      </c>
      <c r="C117">
        <f ca="1">RANDBETWEEN((I116*megálló!E19)*0.8,(I116*megálló!E19)*1.2)</f>
        <v>8</v>
      </c>
      <c r="D117">
        <f ca="1">IF(J117=0,RANDBETWEEN((((B117-B94)*1440)*megálló!D19)*0.8,(((B117-B94)*1440)*megálló!D19)*1.2),0)</f>
        <v>4</v>
      </c>
      <c r="E117" s="1">
        <f t="shared" ca="1" si="24"/>
        <v>1.3888888888888889E-4</v>
      </c>
      <c r="F117" s="1">
        <f t="shared" ca="1" si="25"/>
        <v>0.39329626650581467</v>
      </c>
      <c r="I117" s="5">
        <f t="shared" ca="1" si="27"/>
        <v>15</v>
      </c>
      <c r="J117">
        <f t="shared" ca="1" si="29"/>
        <v>0</v>
      </c>
      <c r="K117">
        <f t="shared" ca="1" si="28"/>
        <v>0.96912155778160514</v>
      </c>
    </row>
    <row r="118" spans="1:11" x14ac:dyDescent="0.25">
      <c r="A118" t="s">
        <v>23</v>
      </c>
      <c r="B118" s="1">
        <f ca="1">IF(F117+K118*megálló!C20+megálló!B20&gt;B95,F117+K118*megálló!C20+megálló!B20,B95+0.0000115740740740741)</f>
        <v>0.39422697052783118</v>
      </c>
      <c r="C118">
        <f ca="1">RANDBETWEEN((I117*megálló!E20)*0.8,(I117*megálló!E20)*1.2)</f>
        <v>10</v>
      </c>
      <c r="D118">
        <f ca="1">IF(J118=0,RANDBETWEEN((((B118-B95)*1440)*megálló!D20)*0.8,(((B118-B95)*1440)*megálló!D20)*1.2),0)</f>
        <v>4</v>
      </c>
      <c r="E118" s="1">
        <f t="shared" ca="1" si="24"/>
        <v>1.6203703703703703E-4</v>
      </c>
      <c r="F118" s="1">
        <f t="shared" ca="1" si="25"/>
        <v>0.39438900756486822</v>
      </c>
      <c r="I118" s="5">
        <f t="shared" ca="1" si="27"/>
        <v>9</v>
      </c>
      <c r="J118">
        <f t="shared" ca="1" si="29"/>
        <v>0</v>
      </c>
      <c r="K118">
        <f t="shared" ca="1" si="28"/>
        <v>0.88256550044578941</v>
      </c>
    </row>
    <row r="119" spans="1:11" x14ac:dyDescent="0.25">
      <c r="A119" t="s">
        <v>24</v>
      </c>
      <c r="B119" s="1">
        <f ca="1">IF(F118+K119*megálló!C21+megálló!B21&gt;B96,F118+K119*megálló!C21+megálló!B21,B96+0.0000115740740740741)</f>
        <v>0.39576661121111778</v>
      </c>
      <c r="C119" s="5">
        <f ca="1">I118</f>
        <v>9</v>
      </c>
      <c r="D119">
        <f ca="1">IF(J119=0,RANDBETWEEN((((B119-B96)*1440)*megálló!D21)*0.8,(((B119-B96)*1440)*megálló!D21)*1.2),0)</f>
        <v>0</v>
      </c>
      <c r="E119" s="1">
        <f t="shared" ca="1" si="24"/>
        <v>1.0416666666666666E-4</v>
      </c>
      <c r="F119" s="1">
        <f t="shared" ca="1" si="25"/>
        <v>0.39587077787778446</v>
      </c>
      <c r="I119" s="5">
        <f ca="1">I118+D119-C119</f>
        <v>0</v>
      </c>
      <c r="J119">
        <f t="shared" ca="1" si="29"/>
        <v>0</v>
      </c>
      <c r="K119">
        <f t="shared" ca="1" si="28"/>
        <v>8.3183453210734504E-3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4" sqref="A4"/>
    </sheetView>
  </sheetViews>
  <sheetFormatPr defaultRowHeight="15" x14ac:dyDescent="0.25"/>
  <cols>
    <col min="1" max="1" width="54.5703125" bestFit="1" customWidth="1"/>
  </cols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Diagramok</vt:lpstr>
      </vt:variant>
      <vt:variant>
        <vt:i4>1</vt:i4>
      </vt:variant>
    </vt:vector>
  </HeadingPairs>
  <TitlesOfParts>
    <vt:vector size="4" baseType="lpstr">
      <vt:lpstr>megálló</vt:lpstr>
      <vt:lpstr>teszt</vt:lpstr>
      <vt:lpstr>adatok</vt:lpstr>
      <vt:lpstr>Diagram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Ferrari13</dc:creator>
  <cp:lastModifiedBy>Fodor Zsolt</cp:lastModifiedBy>
  <dcterms:created xsi:type="dcterms:W3CDTF">2014-03-08T16:28:27Z</dcterms:created>
  <dcterms:modified xsi:type="dcterms:W3CDTF">2014-07-02T15:01:22Z</dcterms:modified>
</cp:coreProperties>
</file>