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SB\Desktop\komal\"/>
    </mc:Choice>
  </mc:AlternateContent>
  <xr:revisionPtr revIDLastSave="0" documentId="13_ncr:1_{7F615141-D27A-4244-8328-94EA8F3F10DA}" xr6:coauthVersionLast="47" xr6:coauthVersionMax="47" xr10:uidLastSave="{00000000-0000-0000-0000-000000000000}"/>
  <bookViews>
    <workbookView xWindow="1770" yWindow="1995" windowWidth="12480" windowHeight="13785" xr2:uid="{20F120E4-8382-493A-873E-87B36CB1E6E1}"/>
  </bookViews>
  <sheets>
    <sheet name="mgadatok" sheetId="1" r:id="rId1"/>
    <sheet name="valaszo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C8" i="2"/>
  <c r="E6" i="2"/>
  <c r="C6" i="2" s="1"/>
  <c r="C4" i="2"/>
  <c r="P52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3" i="1"/>
  <c r="E4" i="2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4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3" i="1"/>
  <c r="C2" i="2"/>
  <c r="C80" i="1"/>
  <c r="D80" i="1"/>
  <c r="E80" i="1"/>
  <c r="F80" i="1"/>
  <c r="G80" i="1"/>
  <c r="B80" i="1"/>
  <c r="C81" i="1"/>
  <c r="D81" i="1"/>
  <c r="E81" i="1"/>
  <c r="F81" i="1"/>
  <c r="G81" i="1"/>
  <c r="B81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3" i="1"/>
</calcChain>
</file>

<file path=xl/sharedStrings.xml><?xml version="1.0" encoding="utf-8"?>
<sst xmlns="http://schemas.openxmlformats.org/spreadsheetml/2006/main" count="23" uniqueCount="21">
  <si>
    <t>Magyarország mezőgazdasági területe 1950 és 2019 között művelési ágak szerint [ezer hektár]</t>
  </si>
  <si>
    <t>Év</t>
  </si>
  <si>
    <t>Szántó</t>
  </si>
  <si>
    <t>Konyhakert</t>
  </si>
  <si>
    <t>Gyümölcsös</t>
  </si>
  <si>
    <t>Szőlő</t>
  </si>
  <si>
    <t>Gyep</t>
  </si>
  <si>
    <t>Mezőgazdasági terület</t>
  </si>
  <si>
    <t>Melyik ágazat csökkent a legnagyobb arányban 1950 és 2019 között?</t>
  </si>
  <si>
    <t>Melyik évben volt a legnagyobb a szántó csökkenése és mennyivel?</t>
  </si>
  <si>
    <t>ágazat:</t>
  </si>
  <si>
    <t>év:</t>
  </si>
  <si>
    <t>érték:</t>
  </si>
  <si>
    <t>arány:</t>
  </si>
  <si>
    <t>Folyamatosan csökkent-e a vizsgált időszakban a mezőgazdasági terület?</t>
  </si>
  <si>
    <t>Melyik évben volt a legnagyobb a szántó aránya a teljes mezőgazdasági területből, és mennyi a részaránya?</t>
  </si>
  <si>
    <t>Melyik évben volt a legnagyobb a gyümölcsös területe?</t>
  </si>
  <si>
    <t>1. feladat</t>
  </si>
  <si>
    <t>2. feladat</t>
  </si>
  <si>
    <t>3. feladat</t>
  </si>
  <si>
    <t>5. feladat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</si>
</sst>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3" x14ac:knownFonts="1"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4" fontId="1" fillId="0" borderId="0" xfId="0" applyNumberFormat="1" applyFont="1"/>
    <xf numFmtId="4" fontId="1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5" fontId="1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620D5-3706-43AA-B04B-81AAD9BE1EDB}">
  <dimension ref="A1:S81"/>
  <sheetViews>
    <sheetView tabSelected="1" workbookViewId="0">
      <selection activeCell="C13" sqref="C13"/>
    </sheetView>
  </sheetViews>
  <sheetFormatPr defaultRowHeight="14.25" x14ac:dyDescent="0.2"/>
  <cols>
    <col min="1" max="7" width="16.5703125" style="1" customWidth="1"/>
    <col min="8" max="18" width="9.140625" style="1"/>
    <col min="19" max="20" width="9.140625" style="1" customWidth="1"/>
    <col min="21" max="16384" width="9.140625" style="1"/>
  </cols>
  <sheetData>
    <row r="1" spans="1:19" s="2" customFormat="1" ht="20.25" customHeight="1" x14ac:dyDescent="0.25">
      <c r="A1" s="11" t="s">
        <v>0</v>
      </c>
      <c r="B1" s="11"/>
      <c r="C1" s="11"/>
      <c r="D1" s="11"/>
      <c r="E1" s="11"/>
      <c r="F1" s="11"/>
      <c r="G1" s="11"/>
    </row>
    <row r="2" spans="1:19" ht="28.5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K2" s="1" t="s">
        <v>18</v>
      </c>
      <c r="O2" s="1" t="s">
        <v>19</v>
      </c>
      <c r="S2" s="1" t="s">
        <v>20</v>
      </c>
    </row>
    <row r="3" spans="1:19" x14ac:dyDescent="0.2">
      <c r="A3" s="5">
        <v>1950</v>
      </c>
      <c r="B3" s="13">
        <v>5518.1</v>
      </c>
      <c r="C3" s="13">
        <v>94.4</v>
      </c>
      <c r="D3" s="13">
        <v>58.1</v>
      </c>
      <c r="E3" s="13">
        <v>230.2</v>
      </c>
      <c r="F3" s="13">
        <v>1474.7</v>
      </c>
      <c r="G3" s="13">
        <f>SUM(B3:F3)</f>
        <v>7375.5</v>
      </c>
      <c r="K3" s="1">
        <f>A3</f>
        <v>1950</v>
      </c>
      <c r="O3" s="1">
        <f>A3</f>
        <v>1950</v>
      </c>
      <c r="P3" s="1">
        <f>B3/G3</f>
        <v>0.74816622601857508</v>
      </c>
      <c r="S3" s="9"/>
    </row>
    <row r="4" spans="1:19" x14ac:dyDescent="0.2">
      <c r="A4" s="5">
        <v>1951</v>
      </c>
      <c r="B4" s="13">
        <v>5518.7</v>
      </c>
      <c r="C4" s="13">
        <v>88</v>
      </c>
      <c r="D4" s="13">
        <v>57.6</v>
      </c>
      <c r="E4" s="13">
        <v>228.5</v>
      </c>
      <c r="F4" s="13">
        <v>1455.3</v>
      </c>
      <c r="G4" s="13">
        <f t="shared" ref="G4:G67" si="0">SUM(B4:F4)</f>
        <v>7348.1</v>
      </c>
      <c r="K4" s="1">
        <f t="shared" ref="K4:K67" si="1">A4</f>
        <v>1951</v>
      </c>
      <c r="L4" s="9">
        <f>B4-B3</f>
        <v>0.5999999999994543</v>
      </c>
      <c r="O4" s="1">
        <f t="shared" ref="O4:O67" si="2">A4</f>
        <v>1951</v>
      </c>
      <c r="P4" s="1">
        <f t="shared" ref="P4:P67" si="3">B4/G4</f>
        <v>0.75103768321062581</v>
      </c>
      <c r="S4" s="9">
        <f t="shared" ref="S4:S67" si="4">G4-G3</f>
        <v>-27.399999999999636</v>
      </c>
    </row>
    <row r="5" spans="1:19" x14ac:dyDescent="0.2">
      <c r="A5" s="5">
        <v>1952</v>
      </c>
      <c r="B5" s="13">
        <v>5527.3</v>
      </c>
      <c r="C5" s="13">
        <v>83.7</v>
      </c>
      <c r="D5" s="13">
        <v>59.1</v>
      </c>
      <c r="E5" s="13">
        <v>225.3</v>
      </c>
      <c r="F5" s="13">
        <v>1441.8</v>
      </c>
      <c r="G5" s="13">
        <f t="shared" si="0"/>
        <v>7337.2000000000007</v>
      </c>
      <c r="K5" s="1">
        <f t="shared" si="1"/>
        <v>1952</v>
      </c>
      <c r="L5" s="9">
        <f t="shared" ref="L5:L68" si="5">B5-B4</f>
        <v>8.6000000000003638</v>
      </c>
      <c r="O5" s="1">
        <f t="shared" si="2"/>
        <v>1952</v>
      </c>
      <c r="P5" s="1">
        <f t="shared" si="3"/>
        <v>0.7533255192716567</v>
      </c>
      <c r="S5" s="9">
        <f t="shared" si="4"/>
        <v>-10.899999999999636</v>
      </c>
    </row>
    <row r="6" spans="1:19" x14ac:dyDescent="0.2">
      <c r="A6" s="5">
        <v>1953</v>
      </c>
      <c r="B6" s="13">
        <v>5492.8</v>
      </c>
      <c r="C6" s="13">
        <v>88.6</v>
      </c>
      <c r="D6" s="13">
        <v>58.9</v>
      </c>
      <c r="E6" s="13">
        <v>215.8</v>
      </c>
      <c r="F6" s="13">
        <v>1421.4</v>
      </c>
      <c r="G6" s="13">
        <f t="shared" si="0"/>
        <v>7277.5</v>
      </c>
      <c r="K6" s="1">
        <f t="shared" si="1"/>
        <v>1953</v>
      </c>
      <c r="L6" s="9">
        <f t="shared" si="5"/>
        <v>-34.5</v>
      </c>
      <c r="O6" s="1">
        <f t="shared" si="2"/>
        <v>1953</v>
      </c>
      <c r="P6" s="1">
        <f t="shared" si="3"/>
        <v>0.75476468567502575</v>
      </c>
      <c r="S6" s="9">
        <f t="shared" si="4"/>
        <v>-59.700000000000728</v>
      </c>
    </row>
    <row r="7" spans="1:19" x14ac:dyDescent="0.2">
      <c r="A7" s="5">
        <v>1954</v>
      </c>
      <c r="B7" s="13">
        <v>5466.9</v>
      </c>
      <c r="C7" s="13">
        <v>90.1</v>
      </c>
      <c r="D7" s="13">
        <v>62.4</v>
      </c>
      <c r="E7" s="13">
        <v>215.8</v>
      </c>
      <c r="F7" s="13">
        <v>1441.5</v>
      </c>
      <c r="G7" s="13">
        <f t="shared" si="0"/>
        <v>7276.7</v>
      </c>
      <c r="K7" s="1">
        <f t="shared" si="1"/>
        <v>1954</v>
      </c>
      <c r="L7" s="9">
        <f t="shared" si="5"/>
        <v>-25.900000000000546</v>
      </c>
      <c r="O7" s="1">
        <f t="shared" si="2"/>
        <v>1954</v>
      </c>
      <c r="P7" s="1">
        <f t="shared" si="3"/>
        <v>0.75128835873404154</v>
      </c>
      <c r="S7" s="9">
        <f t="shared" si="4"/>
        <v>-0.8000000000001819</v>
      </c>
    </row>
    <row r="8" spans="1:19" x14ac:dyDescent="0.2">
      <c r="A8" s="5">
        <v>1955</v>
      </c>
      <c r="B8" s="13">
        <v>5402.9</v>
      </c>
      <c r="C8" s="13">
        <v>104.9</v>
      </c>
      <c r="D8" s="13">
        <v>64.900000000000006</v>
      </c>
      <c r="E8" s="13">
        <v>201.4</v>
      </c>
      <c r="F8" s="13">
        <v>1471.4</v>
      </c>
      <c r="G8" s="13">
        <f t="shared" si="0"/>
        <v>7245.4999999999982</v>
      </c>
      <c r="K8" s="1">
        <f t="shared" si="1"/>
        <v>1955</v>
      </c>
      <c r="L8" s="9">
        <f t="shared" si="5"/>
        <v>-64</v>
      </c>
      <c r="O8" s="1">
        <f t="shared" si="2"/>
        <v>1955</v>
      </c>
      <c r="P8" s="1">
        <f t="shared" si="3"/>
        <v>0.74569042854185374</v>
      </c>
      <c r="S8" s="9">
        <f t="shared" si="4"/>
        <v>-31.200000000001637</v>
      </c>
    </row>
    <row r="9" spans="1:19" x14ac:dyDescent="0.2">
      <c r="A9" s="5">
        <v>1956</v>
      </c>
      <c r="B9" s="13">
        <v>5395.2</v>
      </c>
      <c r="C9" s="13">
        <v>106.3</v>
      </c>
      <c r="D9" s="13">
        <v>66.3</v>
      </c>
      <c r="E9" s="13">
        <v>195.6</v>
      </c>
      <c r="F9" s="13">
        <v>1450.2</v>
      </c>
      <c r="G9" s="13">
        <f t="shared" si="0"/>
        <v>7213.6</v>
      </c>
      <c r="K9" s="1">
        <f t="shared" si="1"/>
        <v>1956</v>
      </c>
      <c r="L9" s="9">
        <f t="shared" si="5"/>
        <v>-7.6999999999998181</v>
      </c>
      <c r="O9" s="1">
        <f t="shared" si="2"/>
        <v>1956</v>
      </c>
      <c r="P9" s="1">
        <f t="shared" si="3"/>
        <v>0.74792059443273806</v>
      </c>
      <c r="S9" s="9">
        <f t="shared" si="4"/>
        <v>-31.899999999997817</v>
      </c>
    </row>
    <row r="10" spans="1:19" x14ac:dyDescent="0.2">
      <c r="A10" s="5">
        <v>1957</v>
      </c>
      <c r="B10" s="13">
        <v>5388.7</v>
      </c>
      <c r="C10" s="13">
        <v>109.2</v>
      </c>
      <c r="D10" s="13">
        <v>66.7</v>
      </c>
      <c r="E10" s="13">
        <v>195.7</v>
      </c>
      <c r="F10" s="13">
        <v>1440.9</v>
      </c>
      <c r="G10" s="13">
        <f t="shared" si="0"/>
        <v>7201.1999999999989</v>
      </c>
      <c r="K10" s="1">
        <f t="shared" si="1"/>
        <v>1957</v>
      </c>
      <c r="L10" s="9">
        <f t="shared" si="5"/>
        <v>-6.5</v>
      </c>
      <c r="O10" s="1">
        <f t="shared" si="2"/>
        <v>1957</v>
      </c>
      <c r="P10" s="1">
        <f t="shared" si="3"/>
        <v>0.74830583791590299</v>
      </c>
      <c r="S10" s="9">
        <f t="shared" si="4"/>
        <v>-12.400000000001455</v>
      </c>
    </row>
    <row r="11" spans="1:19" x14ac:dyDescent="0.2">
      <c r="A11" s="5">
        <v>1958</v>
      </c>
      <c r="B11" s="13">
        <v>5378.1</v>
      </c>
      <c r="C11" s="13">
        <v>108.8</v>
      </c>
      <c r="D11" s="13">
        <v>69.400000000000006</v>
      </c>
      <c r="E11" s="13">
        <v>198.5</v>
      </c>
      <c r="F11" s="13">
        <v>1440.8</v>
      </c>
      <c r="G11" s="13">
        <f t="shared" si="0"/>
        <v>7195.6</v>
      </c>
      <c r="K11" s="1">
        <f t="shared" si="1"/>
        <v>1958</v>
      </c>
      <c r="L11" s="9">
        <f t="shared" si="5"/>
        <v>-10.599999999999454</v>
      </c>
      <c r="O11" s="1">
        <f t="shared" si="2"/>
        <v>1958</v>
      </c>
      <c r="P11" s="1">
        <f t="shared" si="3"/>
        <v>0.74741508699760961</v>
      </c>
      <c r="S11" s="9">
        <f t="shared" si="4"/>
        <v>-5.5999999999985448</v>
      </c>
    </row>
    <row r="12" spans="1:19" x14ac:dyDescent="0.2">
      <c r="A12" s="5">
        <v>1959</v>
      </c>
      <c r="B12" s="13">
        <v>5369.6</v>
      </c>
      <c r="C12" s="13">
        <v>111.3</v>
      </c>
      <c r="D12" s="13">
        <v>70.2</v>
      </c>
      <c r="E12" s="13">
        <v>200.7</v>
      </c>
      <c r="F12" s="13">
        <v>1434.9</v>
      </c>
      <c r="G12" s="13">
        <f t="shared" si="0"/>
        <v>7186.7000000000007</v>
      </c>
      <c r="K12" s="1">
        <f t="shared" si="1"/>
        <v>1959</v>
      </c>
      <c r="L12" s="9">
        <f t="shared" si="5"/>
        <v>-8.5</v>
      </c>
      <c r="O12" s="1">
        <f t="shared" si="2"/>
        <v>1959</v>
      </c>
      <c r="P12" s="1">
        <f t="shared" si="3"/>
        <v>0.74715794453643536</v>
      </c>
      <c r="S12" s="9">
        <f t="shared" si="4"/>
        <v>-8.8999999999996362</v>
      </c>
    </row>
    <row r="13" spans="1:19" x14ac:dyDescent="0.2">
      <c r="A13" s="5">
        <v>1960</v>
      </c>
      <c r="B13" s="13">
        <v>5309.8</v>
      </c>
      <c r="C13" s="13">
        <v>107.5</v>
      </c>
      <c r="D13" s="13">
        <v>82.3</v>
      </c>
      <c r="E13" s="13">
        <v>203.6</v>
      </c>
      <c r="F13" s="13">
        <v>1437.9</v>
      </c>
      <c r="G13" s="13">
        <f t="shared" si="0"/>
        <v>7141.1</v>
      </c>
      <c r="K13" s="1">
        <f t="shared" si="1"/>
        <v>1960</v>
      </c>
      <c r="L13" s="9">
        <f t="shared" si="5"/>
        <v>-59.800000000000182</v>
      </c>
      <c r="O13" s="1">
        <f t="shared" si="2"/>
        <v>1960</v>
      </c>
      <c r="P13" s="1">
        <f t="shared" si="3"/>
        <v>0.74355491450896916</v>
      </c>
      <c r="S13" s="9">
        <f t="shared" si="4"/>
        <v>-45.600000000000364</v>
      </c>
    </row>
    <row r="14" spans="1:19" x14ac:dyDescent="0.2">
      <c r="A14" s="5">
        <v>1961</v>
      </c>
      <c r="B14" s="13">
        <v>5208</v>
      </c>
      <c r="C14" s="13">
        <v>114.3</v>
      </c>
      <c r="D14" s="13">
        <v>97.8</v>
      </c>
      <c r="E14" s="13">
        <v>204.4</v>
      </c>
      <c r="F14" s="13">
        <v>1459.3</v>
      </c>
      <c r="G14" s="13">
        <f t="shared" si="0"/>
        <v>7083.8</v>
      </c>
      <c r="K14" s="1">
        <f t="shared" si="1"/>
        <v>1961</v>
      </c>
      <c r="L14" s="9">
        <f t="shared" si="5"/>
        <v>-101.80000000000018</v>
      </c>
      <c r="O14" s="1">
        <f t="shared" si="2"/>
        <v>1961</v>
      </c>
      <c r="P14" s="1">
        <f t="shared" si="3"/>
        <v>0.73519862220841914</v>
      </c>
      <c r="S14" s="9">
        <f t="shared" si="4"/>
        <v>-57.300000000000182</v>
      </c>
    </row>
    <row r="15" spans="1:19" x14ac:dyDescent="0.2">
      <c r="A15" s="5">
        <v>1962</v>
      </c>
      <c r="B15" s="13">
        <v>5135.2</v>
      </c>
      <c r="C15" s="13">
        <v>144</v>
      </c>
      <c r="D15" s="13">
        <v>124.2</v>
      </c>
      <c r="E15" s="13">
        <v>219</v>
      </c>
      <c r="F15" s="13">
        <v>1390.3</v>
      </c>
      <c r="G15" s="13">
        <f t="shared" si="0"/>
        <v>7012.7</v>
      </c>
      <c r="K15" s="1">
        <f t="shared" si="1"/>
        <v>1962</v>
      </c>
      <c r="L15" s="9">
        <f t="shared" si="5"/>
        <v>-72.800000000000182</v>
      </c>
      <c r="O15" s="1">
        <f t="shared" si="2"/>
        <v>1962</v>
      </c>
      <c r="P15" s="1">
        <f t="shared" si="3"/>
        <v>0.73227145036861696</v>
      </c>
      <c r="S15" s="9">
        <f t="shared" si="4"/>
        <v>-71.100000000000364</v>
      </c>
    </row>
    <row r="16" spans="1:19" x14ac:dyDescent="0.2">
      <c r="A16" s="5">
        <v>1963</v>
      </c>
      <c r="B16" s="13">
        <v>5106.3999999999996</v>
      </c>
      <c r="C16" s="13">
        <v>154.9</v>
      </c>
      <c r="D16" s="13">
        <v>134.9</v>
      </c>
      <c r="E16" s="13">
        <v>229.3</v>
      </c>
      <c r="F16" s="13">
        <v>1359.3</v>
      </c>
      <c r="G16" s="13">
        <f t="shared" si="0"/>
        <v>6984.7999999999993</v>
      </c>
      <c r="K16" s="1">
        <f t="shared" si="1"/>
        <v>1963</v>
      </c>
      <c r="L16" s="9">
        <f t="shared" si="5"/>
        <v>-28.800000000000182</v>
      </c>
      <c r="O16" s="1">
        <f t="shared" si="2"/>
        <v>1963</v>
      </c>
      <c r="P16" s="1">
        <f t="shared" si="3"/>
        <v>0.73107318749284167</v>
      </c>
      <c r="S16" s="9">
        <f t="shared" si="4"/>
        <v>-27.900000000000546</v>
      </c>
    </row>
    <row r="17" spans="1:19" x14ac:dyDescent="0.2">
      <c r="A17" s="5">
        <v>1964</v>
      </c>
      <c r="B17" s="13">
        <v>5086.2</v>
      </c>
      <c r="C17" s="13">
        <v>156.1</v>
      </c>
      <c r="D17" s="13">
        <v>153.4</v>
      </c>
      <c r="E17" s="13">
        <v>242.6</v>
      </c>
      <c r="F17" s="13">
        <v>1341.5</v>
      </c>
      <c r="G17" s="13">
        <f t="shared" si="0"/>
        <v>6979.8</v>
      </c>
      <c r="K17" s="1">
        <f t="shared" si="1"/>
        <v>1964</v>
      </c>
      <c r="L17" s="9">
        <f t="shared" si="5"/>
        <v>-20.199999999999818</v>
      </c>
      <c r="O17" s="1">
        <f t="shared" si="2"/>
        <v>1964</v>
      </c>
      <c r="P17" s="1">
        <f t="shared" si="3"/>
        <v>0.7287028281612653</v>
      </c>
      <c r="S17" s="9">
        <f t="shared" si="4"/>
        <v>-4.9999999999990905</v>
      </c>
    </row>
    <row r="18" spans="1:19" x14ac:dyDescent="0.2">
      <c r="A18" s="5">
        <v>1965</v>
      </c>
      <c r="B18" s="13">
        <v>5084.5</v>
      </c>
      <c r="C18" s="13">
        <v>150.69999999999999</v>
      </c>
      <c r="D18" s="13">
        <v>167.9</v>
      </c>
      <c r="E18" s="13">
        <v>246.6</v>
      </c>
      <c r="F18" s="13">
        <v>1303.9000000000001</v>
      </c>
      <c r="G18" s="13">
        <f t="shared" si="0"/>
        <v>6953.6</v>
      </c>
      <c r="K18" s="1">
        <f t="shared" si="1"/>
        <v>1965</v>
      </c>
      <c r="L18" s="9">
        <f t="shared" si="5"/>
        <v>-1.6999999999998181</v>
      </c>
      <c r="O18" s="1">
        <f t="shared" si="2"/>
        <v>1965</v>
      </c>
      <c r="P18" s="1">
        <f t="shared" si="3"/>
        <v>0.73120398067188219</v>
      </c>
      <c r="S18" s="9">
        <f t="shared" si="4"/>
        <v>-26.199999999999818</v>
      </c>
    </row>
    <row r="19" spans="1:19" x14ac:dyDescent="0.2">
      <c r="A19" s="5">
        <v>1966</v>
      </c>
      <c r="B19" s="13">
        <v>5076.7</v>
      </c>
      <c r="C19" s="13">
        <v>148.19999999999999</v>
      </c>
      <c r="D19" s="13">
        <v>172.4</v>
      </c>
      <c r="E19" s="13">
        <v>244.9</v>
      </c>
      <c r="F19" s="13">
        <v>1285.3</v>
      </c>
      <c r="G19" s="13">
        <f t="shared" si="0"/>
        <v>6927.4999999999991</v>
      </c>
      <c r="K19" s="1">
        <f t="shared" si="1"/>
        <v>1966</v>
      </c>
      <c r="L19" s="9">
        <f t="shared" si="5"/>
        <v>-7.8000000000001819</v>
      </c>
      <c r="O19" s="1">
        <f t="shared" si="2"/>
        <v>1966</v>
      </c>
      <c r="P19" s="1">
        <f t="shared" si="3"/>
        <v>0.73283291230602676</v>
      </c>
      <c r="S19" s="9">
        <f t="shared" si="4"/>
        <v>-26.100000000001273</v>
      </c>
    </row>
    <row r="20" spans="1:19" x14ac:dyDescent="0.2">
      <c r="A20" s="5">
        <v>1967</v>
      </c>
      <c r="B20" s="13">
        <v>5065.6000000000004</v>
      </c>
      <c r="C20" s="13">
        <v>148.69999999999999</v>
      </c>
      <c r="D20" s="13">
        <v>171.6</v>
      </c>
      <c r="E20" s="13">
        <v>239.7</v>
      </c>
      <c r="F20" s="13">
        <v>1287.8</v>
      </c>
      <c r="G20" s="13">
        <f t="shared" si="0"/>
        <v>6913.4000000000005</v>
      </c>
      <c r="K20" s="1">
        <f t="shared" si="1"/>
        <v>1967</v>
      </c>
      <c r="L20" s="9">
        <f t="shared" si="5"/>
        <v>-11.099999999999454</v>
      </c>
      <c r="O20" s="1">
        <f t="shared" si="2"/>
        <v>1967</v>
      </c>
      <c r="P20" s="1">
        <f t="shared" si="3"/>
        <v>0.73272196025110659</v>
      </c>
      <c r="S20" s="9">
        <f t="shared" si="4"/>
        <v>-14.099999999998545</v>
      </c>
    </row>
    <row r="21" spans="1:19" x14ac:dyDescent="0.2">
      <c r="A21" s="5">
        <v>1968</v>
      </c>
      <c r="B21" s="13">
        <v>5058</v>
      </c>
      <c r="C21" s="13">
        <v>148.6</v>
      </c>
      <c r="D21" s="13">
        <v>170</v>
      </c>
      <c r="E21" s="13">
        <v>236.1</v>
      </c>
      <c r="F21" s="13">
        <v>1289.9000000000001</v>
      </c>
      <c r="G21" s="13">
        <f t="shared" si="0"/>
        <v>6902.6</v>
      </c>
      <c r="K21" s="1">
        <f t="shared" si="1"/>
        <v>1968</v>
      </c>
      <c r="L21" s="9">
        <f t="shared" si="5"/>
        <v>-7.6000000000003638</v>
      </c>
      <c r="O21" s="1">
        <f t="shared" si="2"/>
        <v>1968</v>
      </c>
      <c r="P21" s="1">
        <f t="shared" si="3"/>
        <v>0.73276736302262913</v>
      </c>
      <c r="S21" s="9">
        <f t="shared" si="4"/>
        <v>-10.800000000000182</v>
      </c>
    </row>
    <row r="22" spans="1:19" x14ac:dyDescent="0.2">
      <c r="A22" s="5">
        <v>1969</v>
      </c>
      <c r="B22" s="13">
        <v>5053.6000000000004</v>
      </c>
      <c r="C22" s="13">
        <v>146.69999999999999</v>
      </c>
      <c r="D22" s="13">
        <v>170.7</v>
      </c>
      <c r="E22" s="13">
        <v>233.5</v>
      </c>
      <c r="F22" s="13">
        <v>1283.5999999999999</v>
      </c>
      <c r="G22" s="13">
        <f t="shared" si="0"/>
        <v>6888.1</v>
      </c>
      <c r="K22" s="1">
        <f t="shared" si="1"/>
        <v>1969</v>
      </c>
      <c r="L22" s="9">
        <f t="shared" si="5"/>
        <v>-4.3999999999996362</v>
      </c>
      <c r="O22" s="1">
        <f t="shared" si="2"/>
        <v>1969</v>
      </c>
      <c r="P22" s="1">
        <f t="shared" si="3"/>
        <v>0.73367111395014595</v>
      </c>
      <c r="S22" s="9">
        <f t="shared" si="4"/>
        <v>-14.5</v>
      </c>
    </row>
    <row r="23" spans="1:19" x14ac:dyDescent="0.2">
      <c r="A23" s="5">
        <v>1970</v>
      </c>
      <c r="B23" s="13">
        <v>5046.2</v>
      </c>
      <c r="C23" s="13">
        <v>146.30000000000001</v>
      </c>
      <c r="D23" s="13">
        <v>171.6</v>
      </c>
      <c r="E23" s="13">
        <v>229.7</v>
      </c>
      <c r="F23" s="13">
        <v>1281.3</v>
      </c>
      <c r="G23" s="13">
        <f t="shared" si="0"/>
        <v>6875.1</v>
      </c>
      <c r="K23" s="1">
        <f t="shared" si="1"/>
        <v>1970</v>
      </c>
      <c r="L23" s="9">
        <f t="shared" si="5"/>
        <v>-7.4000000000005457</v>
      </c>
      <c r="O23" s="1">
        <f t="shared" si="2"/>
        <v>1970</v>
      </c>
      <c r="P23" s="1">
        <f t="shared" si="3"/>
        <v>0.73398205117016468</v>
      </c>
      <c r="S23" s="9">
        <f t="shared" si="4"/>
        <v>-13</v>
      </c>
    </row>
    <row r="24" spans="1:19" x14ac:dyDescent="0.2">
      <c r="A24" s="5">
        <v>1971</v>
      </c>
      <c r="B24" s="13">
        <v>5033</v>
      </c>
      <c r="C24" s="13">
        <v>151.19999999999999</v>
      </c>
      <c r="D24" s="13">
        <v>171.8</v>
      </c>
      <c r="E24" s="13">
        <v>222.3</v>
      </c>
      <c r="F24" s="13">
        <v>1276.8</v>
      </c>
      <c r="G24" s="13">
        <f t="shared" si="0"/>
        <v>6855.1</v>
      </c>
      <c r="K24" s="1">
        <f t="shared" si="1"/>
        <v>1971</v>
      </c>
      <c r="L24" s="9">
        <f t="shared" si="5"/>
        <v>-13.199999999999818</v>
      </c>
      <c r="O24" s="1">
        <f t="shared" si="2"/>
        <v>1971</v>
      </c>
      <c r="P24" s="1">
        <f t="shared" si="3"/>
        <v>0.73419789645665268</v>
      </c>
      <c r="S24" s="9">
        <f t="shared" si="4"/>
        <v>-20</v>
      </c>
    </row>
    <row r="25" spans="1:19" x14ac:dyDescent="0.2">
      <c r="A25" s="5">
        <v>1972</v>
      </c>
      <c r="B25" s="13">
        <v>5026.1000000000004</v>
      </c>
      <c r="C25" s="13">
        <v>151.19999999999999</v>
      </c>
      <c r="D25" s="13">
        <v>169.5</v>
      </c>
      <c r="E25" s="13">
        <v>218.5</v>
      </c>
      <c r="F25" s="13">
        <v>1281.2</v>
      </c>
      <c r="G25" s="13">
        <f t="shared" si="0"/>
        <v>6846.5</v>
      </c>
      <c r="K25" s="1">
        <f t="shared" si="1"/>
        <v>1972</v>
      </c>
      <c r="L25" s="9">
        <f t="shared" si="5"/>
        <v>-6.8999999999996362</v>
      </c>
      <c r="O25" s="1">
        <f t="shared" si="2"/>
        <v>1972</v>
      </c>
      <c r="P25" s="1">
        <f t="shared" si="3"/>
        <v>0.7341123201635873</v>
      </c>
      <c r="S25" s="9">
        <f t="shared" si="4"/>
        <v>-8.6000000000003638</v>
      </c>
    </row>
    <row r="26" spans="1:19" x14ac:dyDescent="0.2">
      <c r="A26" s="5">
        <v>1973</v>
      </c>
      <c r="B26" s="13">
        <v>5025</v>
      </c>
      <c r="C26" s="13">
        <v>151.30000000000001</v>
      </c>
      <c r="D26" s="13">
        <v>165.3</v>
      </c>
      <c r="E26" s="13">
        <v>213.3</v>
      </c>
      <c r="F26" s="13">
        <v>1280.0999999999999</v>
      </c>
      <c r="G26" s="13">
        <f t="shared" si="0"/>
        <v>6835</v>
      </c>
      <c r="K26" s="1">
        <f t="shared" si="1"/>
        <v>1973</v>
      </c>
      <c r="L26" s="9">
        <f t="shared" si="5"/>
        <v>-1.1000000000003638</v>
      </c>
      <c r="O26" s="1">
        <f t="shared" si="2"/>
        <v>1973</v>
      </c>
      <c r="P26" s="1">
        <f t="shared" si="3"/>
        <v>0.73518653986832483</v>
      </c>
      <c r="S26" s="9">
        <f t="shared" si="4"/>
        <v>-11.5</v>
      </c>
    </row>
    <row r="27" spans="1:19" x14ac:dyDescent="0.2">
      <c r="A27" s="5">
        <v>1974</v>
      </c>
      <c r="B27" s="13">
        <v>4977.7</v>
      </c>
      <c r="C27" s="13">
        <v>152</v>
      </c>
      <c r="D27" s="13">
        <v>163.4</v>
      </c>
      <c r="E27" s="13">
        <v>210.4</v>
      </c>
      <c r="F27" s="13">
        <v>1279.2</v>
      </c>
      <c r="G27" s="13">
        <f t="shared" si="0"/>
        <v>6782.6999999999989</v>
      </c>
      <c r="K27" s="1">
        <f t="shared" si="1"/>
        <v>1974</v>
      </c>
      <c r="L27" s="9">
        <f t="shared" si="5"/>
        <v>-47.300000000000182</v>
      </c>
      <c r="O27" s="1">
        <f t="shared" si="2"/>
        <v>1974</v>
      </c>
      <c r="P27" s="1">
        <f t="shared" si="3"/>
        <v>0.73388178748875821</v>
      </c>
      <c r="S27" s="9">
        <f t="shared" si="4"/>
        <v>-52.300000000001091</v>
      </c>
    </row>
    <row r="28" spans="1:19" x14ac:dyDescent="0.2">
      <c r="A28" s="5">
        <v>1975</v>
      </c>
      <c r="B28" s="13">
        <v>4975.6000000000004</v>
      </c>
      <c r="C28" s="13">
        <v>152.19999999999999</v>
      </c>
      <c r="D28" s="13">
        <v>161.1</v>
      </c>
      <c r="E28" s="13">
        <v>206.2</v>
      </c>
      <c r="F28" s="13">
        <v>1274.8</v>
      </c>
      <c r="G28" s="13">
        <f t="shared" si="0"/>
        <v>6769.9000000000005</v>
      </c>
      <c r="K28" s="1">
        <f t="shared" si="1"/>
        <v>1975</v>
      </c>
      <c r="L28" s="9">
        <f t="shared" si="5"/>
        <v>-2.0999999999994543</v>
      </c>
      <c r="O28" s="1">
        <f t="shared" si="2"/>
        <v>1975</v>
      </c>
      <c r="P28" s="1">
        <f t="shared" si="3"/>
        <v>0.73495915744693419</v>
      </c>
      <c r="S28" s="9">
        <f t="shared" si="4"/>
        <v>-12.799999999998363</v>
      </c>
    </row>
    <row r="29" spans="1:19" x14ac:dyDescent="0.2">
      <c r="A29" s="5">
        <v>1976</v>
      </c>
      <c r="B29" s="13">
        <v>4953.7</v>
      </c>
      <c r="C29" s="13">
        <v>154.19999999999999</v>
      </c>
      <c r="D29" s="13">
        <v>163</v>
      </c>
      <c r="E29" s="13">
        <v>199.8</v>
      </c>
      <c r="F29" s="13">
        <v>1286.5</v>
      </c>
      <c r="G29" s="13">
        <f t="shared" si="0"/>
        <v>6757.2</v>
      </c>
      <c r="K29" s="1">
        <f t="shared" si="1"/>
        <v>1976</v>
      </c>
      <c r="L29" s="9">
        <f t="shared" si="5"/>
        <v>-21.900000000000546</v>
      </c>
      <c r="O29" s="1">
        <f t="shared" si="2"/>
        <v>1976</v>
      </c>
      <c r="P29" s="1">
        <f t="shared" si="3"/>
        <v>0.73309950867223106</v>
      </c>
      <c r="S29" s="9">
        <f t="shared" si="4"/>
        <v>-12.700000000000728</v>
      </c>
    </row>
    <row r="30" spans="1:19" x14ac:dyDescent="0.2">
      <c r="A30" s="5">
        <v>1977</v>
      </c>
      <c r="B30" s="13">
        <v>4908.8</v>
      </c>
      <c r="C30" s="13">
        <v>162.19999999999999</v>
      </c>
      <c r="D30" s="13">
        <v>159.9</v>
      </c>
      <c r="E30" s="13">
        <v>191.8</v>
      </c>
      <c r="F30" s="13">
        <v>1306.8</v>
      </c>
      <c r="G30" s="13">
        <f t="shared" si="0"/>
        <v>6729.5</v>
      </c>
      <c r="K30" s="1">
        <f t="shared" si="1"/>
        <v>1977</v>
      </c>
      <c r="L30" s="9">
        <f t="shared" si="5"/>
        <v>-44.899999999999636</v>
      </c>
      <c r="O30" s="1">
        <f t="shared" si="2"/>
        <v>1977</v>
      </c>
      <c r="P30" s="1">
        <f t="shared" si="3"/>
        <v>0.72944498105357014</v>
      </c>
      <c r="S30" s="9">
        <f t="shared" si="4"/>
        <v>-27.699999999999818</v>
      </c>
    </row>
    <row r="31" spans="1:19" x14ac:dyDescent="0.2">
      <c r="A31" s="5">
        <v>1978</v>
      </c>
      <c r="B31" s="13">
        <v>4868.5</v>
      </c>
      <c r="C31" s="13">
        <v>177.8</v>
      </c>
      <c r="D31" s="13">
        <v>156.6</v>
      </c>
      <c r="E31" s="13">
        <v>185.7</v>
      </c>
      <c r="F31" s="13">
        <v>1309.3</v>
      </c>
      <c r="G31" s="13">
        <f t="shared" si="0"/>
        <v>6697.9000000000005</v>
      </c>
      <c r="K31" s="1">
        <f t="shared" si="1"/>
        <v>1978</v>
      </c>
      <c r="L31" s="9">
        <f t="shared" si="5"/>
        <v>-40.300000000000182</v>
      </c>
      <c r="O31" s="1">
        <f t="shared" si="2"/>
        <v>1978</v>
      </c>
      <c r="P31" s="1">
        <f t="shared" si="3"/>
        <v>0.72686961584974386</v>
      </c>
      <c r="S31" s="9">
        <f t="shared" si="4"/>
        <v>-31.599999999999454</v>
      </c>
    </row>
    <row r="32" spans="1:19" x14ac:dyDescent="0.2">
      <c r="A32" s="5">
        <v>1979</v>
      </c>
      <c r="B32" s="13">
        <v>4795.6000000000004</v>
      </c>
      <c r="C32" s="13">
        <v>241.7</v>
      </c>
      <c r="D32" s="13">
        <v>143.5</v>
      </c>
      <c r="E32" s="13">
        <v>173.8</v>
      </c>
      <c r="F32" s="13">
        <v>1296.5999999999999</v>
      </c>
      <c r="G32" s="13">
        <f t="shared" si="0"/>
        <v>6651.2000000000007</v>
      </c>
      <c r="K32" s="1">
        <f t="shared" si="1"/>
        <v>1979</v>
      </c>
      <c r="L32" s="9">
        <f t="shared" si="5"/>
        <v>-72.899999999999636</v>
      </c>
      <c r="O32" s="1">
        <f t="shared" si="2"/>
        <v>1979</v>
      </c>
      <c r="P32" s="1">
        <f t="shared" si="3"/>
        <v>0.72101274957902328</v>
      </c>
      <c r="S32" s="9">
        <f t="shared" si="4"/>
        <v>-46.699999999999818</v>
      </c>
    </row>
    <row r="33" spans="1:19" x14ac:dyDescent="0.2">
      <c r="A33" s="5">
        <v>1980</v>
      </c>
      <c r="B33" s="13">
        <v>4734.7</v>
      </c>
      <c r="C33" s="13">
        <v>291.39999999999998</v>
      </c>
      <c r="D33" s="13">
        <v>138.4</v>
      </c>
      <c r="E33" s="13">
        <v>167.8</v>
      </c>
      <c r="F33" s="13">
        <v>1294.2</v>
      </c>
      <c r="G33" s="13">
        <f t="shared" si="0"/>
        <v>6626.4999999999991</v>
      </c>
      <c r="K33" s="1">
        <f t="shared" si="1"/>
        <v>1980</v>
      </c>
      <c r="L33" s="9">
        <f t="shared" si="5"/>
        <v>-60.900000000000546</v>
      </c>
      <c r="O33" s="1">
        <f t="shared" si="2"/>
        <v>1980</v>
      </c>
      <c r="P33" s="1">
        <f t="shared" si="3"/>
        <v>0.71450992228174759</v>
      </c>
      <c r="S33" s="9">
        <f t="shared" si="4"/>
        <v>-24.700000000001637</v>
      </c>
    </row>
    <row r="34" spans="1:19" x14ac:dyDescent="0.2">
      <c r="A34" s="5">
        <v>1981</v>
      </c>
      <c r="B34" s="13">
        <v>4687.8</v>
      </c>
      <c r="C34" s="13">
        <v>343.1</v>
      </c>
      <c r="D34" s="13">
        <v>125</v>
      </c>
      <c r="E34" s="13">
        <v>161.30000000000001</v>
      </c>
      <c r="F34" s="13">
        <v>1284</v>
      </c>
      <c r="G34" s="13">
        <f t="shared" si="0"/>
        <v>6601.2000000000007</v>
      </c>
      <c r="K34" s="1">
        <f t="shared" si="1"/>
        <v>1981</v>
      </c>
      <c r="L34" s="9">
        <f t="shared" si="5"/>
        <v>-46.899999999999636</v>
      </c>
      <c r="O34" s="1">
        <f t="shared" si="2"/>
        <v>1981</v>
      </c>
      <c r="P34" s="1">
        <f t="shared" si="3"/>
        <v>0.71014361025268125</v>
      </c>
      <c r="S34" s="9">
        <f t="shared" si="4"/>
        <v>-25.299999999998363</v>
      </c>
    </row>
    <row r="35" spans="1:19" x14ac:dyDescent="0.2">
      <c r="A35" s="5">
        <v>1982</v>
      </c>
      <c r="B35" s="13">
        <v>4679.3</v>
      </c>
      <c r="C35" s="13">
        <v>339.4</v>
      </c>
      <c r="D35" s="13">
        <v>121.2</v>
      </c>
      <c r="E35" s="13">
        <v>159.19999999999999</v>
      </c>
      <c r="F35" s="13">
        <v>1283.3</v>
      </c>
      <c r="G35" s="13">
        <f t="shared" si="0"/>
        <v>6582.4</v>
      </c>
      <c r="K35" s="1">
        <f t="shared" si="1"/>
        <v>1982</v>
      </c>
      <c r="L35" s="9">
        <f t="shared" si="5"/>
        <v>-8.5</v>
      </c>
      <c r="O35" s="1">
        <f t="shared" si="2"/>
        <v>1982</v>
      </c>
      <c r="P35" s="1">
        <f t="shared" si="3"/>
        <v>0.71088052989790962</v>
      </c>
      <c r="S35" s="9">
        <f t="shared" si="4"/>
        <v>-18.800000000001091</v>
      </c>
    </row>
    <row r="36" spans="1:19" x14ac:dyDescent="0.2">
      <c r="A36" s="5">
        <v>1983</v>
      </c>
      <c r="B36" s="13">
        <v>4681.3</v>
      </c>
      <c r="C36" s="13">
        <v>338.5</v>
      </c>
      <c r="D36" s="13">
        <v>114.8</v>
      </c>
      <c r="E36" s="13">
        <v>156.69999999999999</v>
      </c>
      <c r="F36" s="13">
        <v>1279.2</v>
      </c>
      <c r="G36" s="13">
        <f t="shared" si="0"/>
        <v>6570.5</v>
      </c>
      <c r="K36" s="1">
        <f t="shared" si="1"/>
        <v>1983</v>
      </c>
      <c r="L36" s="9">
        <f t="shared" si="5"/>
        <v>2</v>
      </c>
      <c r="O36" s="1">
        <f t="shared" si="2"/>
        <v>1983</v>
      </c>
      <c r="P36" s="1">
        <f t="shared" si="3"/>
        <v>0.71247241458032118</v>
      </c>
      <c r="S36" s="9">
        <f t="shared" si="4"/>
        <v>-11.899999999999636</v>
      </c>
    </row>
    <row r="37" spans="1:19" x14ac:dyDescent="0.2">
      <c r="A37" s="5">
        <v>1984</v>
      </c>
      <c r="B37" s="13">
        <v>4687.8999999999996</v>
      </c>
      <c r="C37" s="13">
        <v>339.1</v>
      </c>
      <c r="D37" s="13">
        <v>107.9</v>
      </c>
      <c r="E37" s="13">
        <v>154.69999999999999</v>
      </c>
      <c r="F37" s="13">
        <v>1264.9000000000001</v>
      </c>
      <c r="G37" s="13">
        <f t="shared" si="0"/>
        <v>6554.5</v>
      </c>
      <c r="K37" s="1">
        <f t="shared" si="1"/>
        <v>1984</v>
      </c>
      <c r="L37" s="9">
        <f t="shared" si="5"/>
        <v>6.5999999999994543</v>
      </c>
      <c r="O37" s="1">
        <f t="shared" si="2"/>
        <v>1984</v>
      </c>
      <c r="P37" s="1">
        <f t="shared" si="3"/>
        <v>0.71521855213975127</v>
      </c>
      <c r="S37" s="9">
        <f t="shared" si="4"/>
        <v>-16</v>
      </c>
    </row>
    <row r="38" spans="1:19" x14ac:dyDescent="0.2">
      <c r="A38" s="5">
        <v>1985</v>
      </c>
      <c r="B38" s="13">
        <v>4697.5</v>
      </c>
      <c r="C38" s="13">
        <v>338.7</v>
      </c>
      <c r="D38" s="13">
        <v>103.5</v>
      </c>
      <c r="E38" s="13">
        <v>153.6</v>
      </c>
      <c r="F38" s="13">
        <v>1246.4000000000001</v>
      </c>
      <c r="G38" s="13">
        <f t="shared" si="0"/>
        <v>6539.7000000000007</v>
      </c>
      <c r="K38" s="1">
        <f t="shared" si="1"/>
        <v>1985</v>
      </c>
      <c r="L38" s="9">
        <f t="shared" si="5"/>
        <v>9.6000000000003638</v>
      </c>
      <c r="O38" s="1">
        <f t="shared" si="2"/>
        <v>1985</v>
      </c>
      <c r="P38" s="1">
        <f t="shared" si="3"/>
        <v>0.71830512103001654</v>
      </c>
      <c r="S38" s="9">
        <f t="shared" si="4"/>
        <v>-14.799999999999272</v>
      </c>
    </row>
    <row r="39" spans="1:19" x14ac:dyDescent="0.2">
      <c r="A39" s="5">
        <v>1986</v>
      </c>
      <c r="B39" s="13">
        <v>4704.8999999999996</v>
      </c>
      <c r="C39" s="13">
        <v>338.6</v>
      </c>
      <c r="D39" s="13">
        <v>99</v>
      </c>
      <c r="E39" s="13">
        <v>147.4</v>
      </c>
      <c r="F39" s="13">
        <v>1233.7</v>
      </c>
      <c r="G39" s="13">
        <f t="shared" si="0"/>
        <v>6523.5999999999995</v>
      </c>
      <c r="K39" s="1">
        <f t="shared" si="1"/>
        <v>1986</v>
      </c>
      <c r="L39" s="9">
        <f t="shared" si="5"/>
        <v>7.3999999999996362</v>
      </c>
      <c r="O39" s="1">
        <f t="shared" si="2"/>
        <v>1986</v>
      </c>
      <c r="P39" s="1">
        <f t="shared" si="3"/>
        <v>0.72121221411490588</v>
      </c>
      <c r="S39" s="9">
        <f t="shared" si="4"/>
        <v>-16.100000000001273</v>
      </c>
    </row>
    <row r="40" spans="1:19" x14ac:dyDescent="0.2">
      <c r="A40" s="5">
        <v>1987</v>
      </c>
      <c r="B40" s="13">
        <v>4709.3</v>
      </c>
      <c r="C40" s="13">
        <v>338.3</v>
      </c>
      <c r="D40" s="13">
        <v>96.5</v>
      </c>
      <c r="E40" s="13">
        <v>144.9</v>
      </c>
      <c r="F40" s="13">
        <v>1222.3</v>
      </c>
      <c r="G40" s="13">
        <f t="shared" si="0"/>
        <v>6511.3</v>
      </c>
      <c r="K40" s="1">
        <f t="shared" si="1"/>
        <v>1987</v>
      </c>
      <c r="L40" s="9">
        <f t="shared" si="5"/>
        <v>4.4000000000005457</v>
      </c>
      <c r="O40" s="1">
        <f t="shared" si="2"/>
        <v>1987</v>
      </c>
      <c r="P40" s="1">
        <f t="shared" si="3"/>
        <v>0.72325034939259447</v>
      </c>
      <c r="S40" s="9">
        <f t="shared" si="4"/>
        <v>-12.299999999999272</v>
      </c>
    </row>
    <row r="41" spans="1:19" x14ac:dyDescent="0.2">
      <c r="A41" s="5">
        <v>1988</v>
      </c>
      <c r="B41" s="13">
        <v>4712</v>
      </c>
      <c r="C41" s="13">
        <v>338.3</v>
      </c>
      <c r="D41" s="13">
        <v>94.9</v>
      </c>
      <c r="E41" s="13">
        <v>142.19999999999999</v>
      </c>
      <c r="F41" s="13">
        <v>1209.9000000000001</v>
      </c>
      <c r="G41" s="13">
        <f t="shared" si="0"/>
        <v>6497.2999999999993</v>
      </c>
      <c r="K41" s="1">
        <f t="shared" si="1"/>
        <v>1988</v>
      </c>
      <c r="L41" s="9">
        <f t="shared" si="5"/>
        <v>2.6999999999998181</v>
      </c>
      <c r="O41" s="1">
        <f t="shared" si="2"/>
        <v>1988</v>
      </c>
      <c r="P41" s="1">
        <f t="shared" si="3"/>
        <v>0.72522432394994851</v>
      </c>
      <c r="S41" s="9">
        <f t="shared" si="4"/>
        <v>-14.000000000000909</v>
      </c>
    </row>
    <row r="42" spans="1:19" x14ac:dyDescent="0.2">
      <c r="A42" s="5">
        <v>1989</v>
      </c>
      <c r="B42" s="13">
        <v>4712.7</v>
      </c>
      <c r="C42" s="13">
        <v>339.3</v>
      </c>
      <c r="D42" s="13">
        <v>94.3</v>
      </c>
      <c r="E42" s="13">
        <v>140.30000000000001</v>
      </c>
      <c r="F42" s="13">
        <v>1197.3</v>
      </c>
      <c r="G42" s="13">
        <f t="shared" si="0"/>
        <v>6483.9000000000005</v>
      </c>
      <c r="K42" s="1">
        <f t="shared" si="1"/>
        <v>1989</v>
      </c>
      <c r="L42" s="9">
        <f t="shared" si="5"/>
        <v>0.6999999999998181</v>
      </c>
      <c r="O42" s="1">
        <f t="shared" si="2"/>
        <v>1989</v>
      </c>
      <c r="P42" s="1">
        <f t="shared" si="3"/>
        <v>0.72683107389071389</v>
      </c>
      <c r="S42" s="9">
        <f t="shared" si="4"/>
        <v>-13.399999999998727</v>
      </c>
    </row>
    <row r="43" spans="1:19" x14ac:dyDescent="0.2">
      <c r="A43" s="5">
        <v>1990</v>
      </c>
      <c r="B43" s="13">
        <v>4712.8</v>
      </c>
      <c r="C43" s="13">
        <v>341.1</v>
      </c>
      <c r="D43" s="13">
        <v>95.1</v>
      </c>
      <c r="E43" s="13">
        <v>138.5</v>
      </c>
      <c r="F43" s="13">
        <v>1185.5999999999999</v>
      </c>
      <c r="G43" s="13">
        <f t="shared" si="0"/>
        <v>6473.1</v>
      </c>
      <c r="K43" s="1">
        <f t="shared" si="1"/>
        <v>1990</v>
      </c>
      <c r="L43" s="9">
        <f t="shared" si="5"/>
        <v>0.1000000000003638</v>
      </c>
      <c r="O43" s="1">
        <f t="shared" si="2"/>
        <v>1990</v>
      </c>
      <c r="P43" s="1">
        <f t="shared" si="3"/>
        <v>0.72805919883826908</v>
      </c>
      <c r="S43" s="9">
        <f t="shared" si="4"/>
        <v>-10.800000000000182</v>
      </c>
    </row>
    <row r="44" spans="1:19" x14ac:dyDescent="0.2">
      <c r="A44" s="5">
        <v>1991</v>
      </c>
      <c r="B44" s="13">
        <v>4714.2</v>
      </c>
      <c r="C44" s="13">
        <v>341.9</v>
      </c>
      <c r="D44" s="13">
        <v>94.1</v>
      </c>
      <c r="E44" s="13">
        <v>136.5</v>
      </c>
      <c r="F44" s="13">
        <v>1173</v>
      </c>
      <c r="G44" s="13">
        <f t="shared" si="0"/>
        <v>6459.7</v>
      </c>
      <c r="K44" s="1">
        <f t="shared" si="1"/>
        <v>1991</v>
      </c>
      <c r="L44" s="9">
        <f t="shared" si="5"/>
        <v>1.3999999999996362</v>
      </c>
      <c r="O44" s="1">
        <f t="shared" si="2"/>
        <v>1991</v>
      </c>
      <c r="P44" s="1">
        <f t="shared" si="3"/>
        <v>0.72978621298202706</v>
      </c>
      <c r="S44" s="9">
        <f t="shared" si="4"/>
        <v>-13.400000000000546</v>
      </c>
    </row>
    <row r="45" spans="1:19" x14ac:dyDescent="0.2">
      <c r="A45" s="5">
        <v>1992</v>
      </c>
      <c r="B45" s="13">
        <v>4706.8999999999996</v>
      </c>
      <c r="C45" s="13">
        <v>35.299999999999997</v>
      </c>
      <c r="D45" s="13">
        <v>94.5</v>
      </c>
      <c r="E45" s="13">
        <v>135</v>
      </c>
      <c r="F45" s="13">
        <v>1164</v>
      </c>
      <c r="G45" s="13">
        <f t="shared" si="0"/>
        <v>6135.7</v>
      </c>
      <c r="K45" s="1">
        <f t="shared" si="1"/>
        <v>1992</v>
      </c>
      <c r="L45" s="9">
        <f t="shared" si="5"/>
        <v>-7.3000000000001819</v>
      </c>
      <c r="O45" s="1">
        <f t="shared" si="2"/>
        <v>1992</v>
      </c>
      <c r="P45" s="1">
        <f t="shared" si="3"/>
        <v>0.76713333441987053</v>
      </c>
      <c r="S45" s="9">
        <f t="shared" si="4"/>
        <v>-324</v>
      </c>
    </row>
    <row r="46" spans="1:19" x14ac:dyDescent="0.2">
      <c r="A46" s="5">
        <v>1993</v>
      </c>
      <c r="B46" s="13">
        <v>4712.5</v>
      </c>
      <c r="C46" s="13">
        <v>35.299999999999997</v>
      </c>
      <c r="D46" s="13">
        <v>93</v>
      </c>
      <c r="E46" s="13">
        <v>131.69999999999999</v>
      </c>
      <c r="F46" s="13">
        <v>1156.5999999999999</v>
      </c>
      <c r="G46" s="13">
        <f t="shared" si="0"/>
        <v>6129.1</v>
      </c>
      <c r="K46" s="1">
        <f t="shared" si="1"/>
        <v>1993</v>
      </c>
      <c r="L46" s="9">
        <f t="shared" si="5"/>
        <v>5.6000000000003638</v>
      </c>
      <c r="O46" s="1">
        <f t="shared" si="2"/>
        <v>1993</v>
      </c>
      <c r="P46" s="1">
        <f t="shared" si="3"/>
        <v>0.76887308087647444</v>
      </c>
      <c r="S46" s="9">
        <f t="shared" si="4"/>
        <v>-6.5999999999994543</v>
      </c>
    </row>
    <row r="47" spans="1:19" x14ac:dyDescent="0.2">
      <c r="A47" s="5">
        <v>1994</v>
      </c>
      <c r="B47" s="13">
        <v>4714.3999999999996</v>
      </c>
      <c r="C47" s="13">
        <v>35</v>
      </c>
      <c r="D47" s="13">
        <v>92.7</v>
      </c>
      <c r="E47" s="13">
        <v>131.9</v>
      </c>
      <c r="F47" s="13">
        <v>1148</v>
      </c>
      <c r="G47" s="13">
        <f t="shared" si="0"/>
        <v>6121.9999999999991</v>
      </c>
      <c r="K47" s="1">
        <f t="shared" si="1"/>
        <v>1994</v>
      </c>
      <c r="L47" s="9">
        <f t="shared" si="5"/>
        <v>1.8999999999996362</v>
      </c>
      <c r="O47" s="1">
        <f t="shared" si="2"/>
        <v>1994</v>
      </c>
      <c r="P47" s="1">
        <f t="shared" si="3"/>
        <v>0.77007513884351519</v>
      </c>
      <c r="S47" s="9">
        <f t="shared" si="4"/>
        <v>-7.1000000000012733</v>
      </c>
    </row>
    <row r="48" spans="1:19" x14ac:dyDescent="0.2">
      <c r="A48" s="5">
        <v>1995</v>
      </c>
      <c r="B48" s="13">
        <v>4715.8999999999996</v>
      </c>
      <c r="C48" s="13">
        <v>90.2</v>
      </c>
      <c r="D48" s="13">
        <v>93.9</v>
      </c>
      <c r="E48" s="13">
        <v>131.30000000000001</v>
      </c>
      <c r="F48" s="13">
        <v>1148</v>
      </c>
      <c r="G48" s="13">
        <f t="shared" si="0"/>
        <v>6179.2999999999993</v>
      </c>
      <c r="K48" s="1">
        <f t="shared" si="1"/>
        <v>1995</v>
      </c>
      <c r="L48" s="9">
        <f t="shared" si="5"/>
        <v>1.5</v>
      </c>
      <c r="O48" s="1">
        <f t="shared" si="2"/>
        <v>1995</v>
      </c>
      <c r="P48" s="1">
        <f t="shared" si="3"/>
        <v>0.76317705889016563</v>
      </c>
      <c r="S48" s="9">
        <f t="shared" si="4"/>
        <v>57.300000000000182</v>
      </c>
    </row>
    <row r="49" spans="1:19" x14ac:dyDescent="0.2">
      <c r="A49" s="5">
        <v>1996</v>
      </c>
      <c r="B49" s="13">
        <v>4712.7</v>
      </c>
      <c r="C49" s="13">
        <v>98.2</v>
      </c>
      <c r="D49" s="13">
        <v>94.3</v>
      </c>
      <c r="E49" s="13">
        <v>130.9</v>
      </c>
      <c r="F49" s="13">
        <v>1148.4000000000001</v>
      </c>
      <c r="G49" s="13">
        <f t="shared" si="0"/>
        <v>6184.5</v>
      </c>
      <c r="K49" s="1">
        <f t="shared" si="1"/>
        <v>1996</v>
      </c>
      <c r="L49" s="9">
        <f t="shared" si="5"/>
        <v>-3.1999999999998181</v>
      </c>
      <c r="O49" s="1">
        <f t="shared" si="2"/>
        <v>1996</v>
      </c>
      <c r="P49" s="1">
        <f t="shared" si="3"/>
        <v>0.7620179480960465</v>
      </c>
      <c r="S49" s="9">
        <f t="shared" si="4"/>
        <v>5.2000000000007276</v>
      </c>
    </row>
    <row r="50" spans="1:19" x14ac:dyDescent="0.2">
      <c r="A50" s="5">
        <v>1997</v>
      </c>
      <c r="B50" s="13">
        <v>4710.8</v>
      </c>
      <c r="C50" s="13">
        <v>109.2</v>
      </c>
      <c r="D50" s="13">
        <v>95.6</v>
      </c>
      <c r="E50" s="13">
        <v>130.9</v>
      </c>
      <c r="F50" s="13">
        <v>1148.0999999999999</v>
      </c>
      <c r="G50" s="13">
        <f t="shared" si="0"/>
        <v>6194.6</v>
      </c>
      <c r="K50" s="1">
        <f t="shared" si="1"/>
        <v>1997</v>
      </c>
      <c r="L50" s="9">
        <f t="shared" si="5"/>
        <v>-1.8999999999996362</v>
      </c>
      <c r="O50" s="1">
        <f t="shared" si="2"/>
        <v>1997</v>
      </c>
      <c r="P50" s="1">
        <f t="shared" si="3"/>
        <v>0.76046879540244727</v>
      </c>
      <c r="S50" s="9">
        <f t="shared" si="4"/>
        <v>10.100000000000364</v>
      </c>
    </row>
    <row r="51" spans="1:19" x14ac:dyDescent="0.2">
      <c r="A51" s="5">
        <v>1998</v>
      </c>
      <c r="B51" s="13">
        <v>4709.5</v>
      </c>
      <c r="C51" s="13">
        <v>109.4</v>
      </c>
      <c r="D51" s="13">
        <v>96.3</v>
      </c>
      <c r="E51" s="13">
        <v>129.69999999999999</v>
      </c>
      <c r="F51" s="13">
        <v>1147.8</v>
      </c>
      <c r="G51" s="13">
        <f t="shared" si="0"/>
        <v>6192.7</v>
      </c>
      <c r="K51" s="1">
        <f t="shared" si="1"/>
        <v>1998</v>
      </c>
      <c r="L51" s="9">
        <f t="shared" si="5"/>
        <v>-1.3000000000001819</v>
      </c>
      <c r="O51" s="1">
        <f t="shared" si="2"/>
        <v>1998</v>
      </c>
      <c r="P51" s="1">
        <f t="shared" si="3"/>
        <v>0.76049219242010757</v>
      </c>
      <c r="S51" s="9">
        <f t="shared" si="4"/>
        <v>-1.9000000000005457</v>
      </c>
    </row>
    <row r="52" spans="1:19" x14ac:dyDescent="0.2">
      <c r="A52" s="5">
        <v>1999</v>
      </c>
      <c r="B52" s="13">
        <v>4708</v>
      </c>
      <c r="C52" s="13">
        <v>107.7</v>
      </c>
      <c r="D52" s="13">
        <v>96.4</v>
      </c>
      <c r="E52" s="13">
        <v>127</v>
      </c>
      <c r="F52" s="13">
        <v>1147.2</v>
      </c>
      <c r="G52" s="13">
        <f t="shared" si="0"/>
        <v>6186.2999999999993</v>
      </c>
      <c r="K52" s="1">
        <f t="shared" si="1"/>
        <v>1999</v>
      </c>
      <c r="L52" s="9">
        <f t="shared" si="5"/>
        <v>-1.5</v>
      </c>
      <c r="O52" s="1">
        <f t="shared" si="2"/>
        <v>1999</v>
      </c>
      <c r="P52" s="1">
        <f>B52/G52</f>
        <v>0.76103648384333134</v>
      </c>
      <c r="S52" s="9">
        <f t="shared" si="4"/>
        <v>-6.4000000000005457</v>
      </c>
    </row>
    <row r="53" spans="1:19" x14ac:dyDescent="0.2">
      <c r="A53" s="5">
        <v>2000</v>
      </c>
      <c r="B53" s="13">
        <v>4499.8</v>
      </c>
      <c r="C53" s="13">
        <v>101.6</v>
      </c>
      <c r="D53" s="13">
        <v>95.4</v>
      </c>
      <c r="E53" s="13">
        <v>105.9</v>
      </c>
      <c r="F53" s="13">
        <v>1051.2</v>
      </c>
      <c r="G53" s="13">
        <f t="shared" si="0"/>
        <v>5853.9</v>
      </c>
      <c r="K53" s="1">
        <f t="shared" si="1"/>
        <v>2000</v>
      </c>
      <c r="L53" s="9">
        <f t="shared" si="5"/>
        <v>-208.19999999999982</v>
      </c>
      <c r="O53" s="1">
        <f t="shared" si="2"/>
        <v>2000</v>
      </c>
      <c r="P53" s="1">
        <f t="shared" si="3"/>
        <v>0.76868412511317252</v>
      </c>
      <c r="S53" s="9">
        <f t="shared" si="4"/>
        <v>-332.39999999999964</v>
      </c>
    </row>
    <row r="54" spans="1:19" x14ac:dyDescent="0.2">
      <c r="A54" s="5">
        <v>2001</v>
      </c>
      <c r="B54" s="13">
        <v>4516.1000000000004</v>
      </c>
      <c r="C54" s="13">
        <v>97.7</v>
      </c>
      <c r="D54" s="13">
        <v>97.5</v>
      </c>
      <c r="E54" s="13">
        <v>92.9</v>
      </c>
      <c r="F54" s="13">
        <v>1061.2</v>
      </c>
      <c r="G54" s="13">
        <f t="shared" si="0"/>
        <v>5865.4</v>
      </c>
      <c r="K54" s="1">
        <f t="shared" si="1"/>
        <v>2001</v>
      </c>
      <c r="L54" s="9">
        <f t="shared" si="5"/>
        <v>16.300000000000182</v>
      </c>
      <c r="O54" s="1">
        <f t="shared" si="2"/>
        <v>2001</v>
      </c>
      <c r="P54" s="1">
        <f t="shared" si="3"/>
        <v>0.7699560132301293</v>
      </c>
      <c r="S54" s="9">
        <f t="shared" si="4"/>
        <v>11.5</v>
      </c>
    </row>
    <row r="55" spans="1:19" x14ac:dyDescent="0.2">
      <c r="A55" s="5">
        <v>2002</v>
      </c>
      <c r="B55" s="13">
        <v>4515.5</v>
      </c>
      <c r="C55" s="13">
        <v>98.5</v>
      </c>
      <c r="D55" s="13">
        <v>97.3</v>
      </c>
      <c r="E55" s="13">
        <v>92.8</v>
      </c>
      <c r="F55" s="13">
        <v>1063.0999999999999</v>
      </c>
      <c r="G55" s="13">
        <f t="shared" si="0"/>
        <v>5867.2000000000007</v>
      </c>
      <c r="K55" s="1">
        <f t="shared" si="1"/>
        <v>2002</v>
      </c>
      <c r="L55" s="9">
        <f t="shared" si="5"/>
        <v>-0.6000000000003638</v>
      </c>
      <c r="O55" s="1">
        <f t="shared" si="2"/>
        <v>2002</v>
      </c>
      <c r="P55" s="1">
        <f t="shared" si="3"/>
        <v>0.76961753476956629</v>
      </c>
      <c r="S55" s="9">
        <f t="shared" si="4"/>
        <v>1.8000000000010914</v>
      </c>
    </row>
    <row r="56" spans="1:19" x14ac:dyDescent="0.2">
      <c r="A56" s="5">
        <v>2003</v>
      </c>
      <c r="B56" s="13">
        <v>4515.5</v>
      </c>
      <c r="C56" s="13">
        <v>96</v>
      </c>
      <c r="D56" s="13">
        <v>98.3</v>
      </c>
      <c r="E56" s="13">
        <v>93.3</v>
      </c>
      <c r="F56" s="13">
        <v>1061.5999999999999</v>
      </c>
      <c r="G56" s="13">
        <f t="shared" si="0"/>
        <v>5864.7000000000007</v>
      </c>
      <c r="K56" s="1">
        <f t="shared" si="1"/>
        <v>2003</v>
      </c>
      <c r="L56" s="9">
        <f t="shared" si="5"/>
        <v>0</v>
      </c>
      <c r="O56" s="1">
        <f t="shared" si="2"/>
        <v>2003</v>
      </c>
      <c r="P56" s="1">
        <f t="shared" si="3"/>
        <v>0.7699456067659044</v>
      </c>
      <c r="S56" s="9">
        <f t="shared" si="4"/>
        <v>-2.5</v>
      </c>
    </row>
    <row r="57" spans="1:19" x14ac:dyDescent="0.2">
      <c r="A57" s="5">
        <v>2004</v>
      </c>
      <c r="B57" s="13">
        <v>4510.3</v>
      </c>
      <c r="C57" s="13">
        <v>96.8</v>
      </c>
      <c r="D57" s="13">
        <v>102.6</v>
      </c>
      <c r="E57" s="13">
        <v>94.5</v>
      </c>
      <c r="F57" s="13">
        <v>1059.5999999999999</v>
      </c>
      <c r="G57" s="13">
        <f t="shared" si="0"/>
        <v>5863.8000000000011</v>
      </c>
      <c r="K57" s="1">
        <f t="shared" si="1"/>
        <v>2004</v>
      </c>
      <c r="L57" s="9">
        <f t="shared" si="5"/>
        <v>-5.1999999999998181</v>
      </c>
      <c r="O57" s="1">
        <f t="shared" si="2"/>
        <v>2004</v>
      </c>
      <c r="P57" s="1">
        <f t="shared" si="3"/>
        <v>0.76917698420819258</v>
      </c>
      <c r="S57" s="9">
        <f t="shared" si="4"/>
        <v>-0.8999999999996362</v>
      </c>
    </row>
    <row r="58" spans="1:19" x14ac:dyDescent="0.2">
      <c r="A58" s="5">
        <v>2005</v>
      </c>
      <c r="B58" s="13">
        <v>4513.1000000000004</v>
      </c>
      <c r="C58" s="13">
        <v>95.9</v>
      </c>
      <c r="D58" s="13">
        <v>102.8</v>
      </c>
      <c r="E58" s="13">
        <v>86</v>
      </c>
      <c r="F58" s="13">
        <v>1056.9000000000001</v>
      </c>
      <c r="G58" s="13">
        <f t="shared" si="0"/>
        <v>5854.7000000000007</v>
      </c>
      <c r="K58" s="1">
        <f t="shared" si="1"/>
        <v>2005</v>
      </c>
      <c r="L58" s="9">
        <f t="shared" si="5"/>
        <v>2.8000000000001819</v>
      </c>
      <c r="O58" s="1">
        <f t="shared" si="2"/>
        <v>2005</v>
      </c>
      <c r="P58" s="1">
        <f t="shared" si="3"/>
        <v>0.77085076946726561</v>
      </c>
      <c r="S58" s="9">
        <f t="shared" si="4"/>
        <v>-9.1000000000003638</v>
      </c>
    </row>
    <row r="59" spans="1:19" x14ac:dyDescent="0.2">
      <c r="A59" s="5">
        <v>2006</v>
      </c>
      <c r="B59" s="13">
        <v>4509.6000000000004</v>
      </c>
      <c r="C59" s="13">
        <v>96</v>
      </c>
      <c r="D59" s="13">
        <v>102.8</v>
      </c>
      <c r="E59" s="13">
        <v>86</v>
      </c>
      <c r="F59" s="13">
        <v>1014.5</v>
      </c>
      <c r="G59" s="13">
        <f t="shared" si="0"/>
        <v>5808.9000000000005</v>
      </c>
      <c r="K59" s="1">
        <f t="shared" si="1"/>
        <v>2006</v>
      </c>
      <c r="L59" s="9">
        <f t="shared" si="5"/>
        <v>-3.5</v>
      </c>
      <c r="O59" s="1">
        <f t="shared" si="2"/>
        <v>2006</v>
      </c>
      <c r="P59" s="1">
        <f t="shared" si="3"/>
        <v>0.77632598254402729</v>
      </c>
      <c r="S59" s="9">
        <f t="shared" si="4"/>
        <v>-45.800000000000182</v>
      </c>
    </row>
    <row r="60" spans="1:19" x14ac:dyDescent="0.2">
      <c r="A60" s="5">
        <v>2007</v>
      </c>
      <c r="B60" s="13">
        <v>4506.1000000000004</v>
      </c>
      <c r="C60" s="13">
        <v>96.1</v>
      </c>
      <c r="D60" s="13">
        <v>101.9</v>
      </c>
      <c r="E60" s="13">
        <v>86</v>
      </c>
      <c r="F60" s="13">
        <v>1016.9</v>
      </c>
      <c r="G60" s="13">
        <f t="shared" si="0"/>
        <v>5807</v>
      </c>
      <c r="K60" s="1">
        <f t="shared" si="1"/>
        <v>2007</v>
      </c>
      <c r="L60" s="9">
        <f t="shared" si="5"/>
        <v>-3.5</v>
      </c>
      <c r="O60" s="1">
        <f t="shared" si="2"/>
        <v>2007</v>
      </c>
      <c r="P60" s="1">
        <f t="shared" si="3"/>
        <v>0.77597726881350104</v>
      </c>
      <c r="S60" s="9">
        <f t="shared" si="4"/>
        <v>-1.9000000000005457</v>
      </c>
    </row>
    <row r="61" spans="1:19" x14ac:dyDescent="0.2">
      <c r="A61" s="5">
        <v>2008</v>
      </c>
      <c r="B61" s="13">
        <v>4502.8</v>
      </c>
      <c r="C61" s="13">
        <v>96.1</v>
      </c>
      <c r="D61" s="13">
        <v>98.5</v>
      </c>
      <c r="E61" s="13">
        <v>82.6</v>
      </c>
      <c r="F61" s="13">
        <v>1009.8</v>
      </c>
      <c r="G61" s="13">
        <f t="shared" si="0"/>
        <v>5789.8000000000011</v>
      </c>
      <c r="K61" s="1">
        <f t="shared" si="1"/>
        <v>2008</v>
      </c>
      <c r="L61" s="9">
        <f t="shared" si="5"/>
        <v>-3.3000000000001819</v>
      </c>
      <c r="O61" s="1">
        <f t="shared" si="2"/>
        <v>2008</v>
      </c>
      <c r="P61" s="1">
        <f t="shared" si="3"/>
        <v>0.7777125289301875</v>
      </c>
      <c r="S61" s="9">
        <f t="shared" si="4"/>
        <v>-17.199999999998909</v>
      </c>
    </row>
    <row r="62" spans="1:19" x14ac:dyDescent="0.2">
      <c r="A62" s="5">
        <v>2009</v>
      </c>
      <c r="B62" s="13">
        <v>4501.6000000000004</v>
      </c>
      <c r="C62" s="13">
        <v>96.1</v>
      </c>
      <c r="D62" s="13">
        <v>98.7</v>
      </c>
      <c r="E62" s="13">
        <v>82.8</v>
      </c>
      <c r="F62" s="13">
        <v>1004.2</v>
      </c>
      <c r="G62" s="13">
        <f t="shared" si="0"/>
        <v>5783.4000000000005</v>
      </c>
      <c r="K62" s="1">
        <f t="shared" si="1"/>
        <v>2009</v>
      </c>
      <c r="L62" s="9">
        <f t="shared" si="5"/>
        <v>-1.1999999999998181</v>
      </c>
      <c r="O62" s="1">
        <f t="shared" si="2"/>
        <v>2009</v>
      </c>
      <c r="P62" s="1">
        <f t="shared" si="3"/>
        <v>0.77836566725455614</v>
      </c>
      <c r="S62" s="9">
        <f t="shared" si="4"/>
        <v>-6.4000000000005457</v>
      </c>
    </row>
    <row r="63" spans="1:19" x14ac:dyDescent="0.2">
      <c r="A63" s="5">
        <v>2010</v>
      </c>
      <c r="B63" s="13">
        <v>4322.1000000000004</v>
      </c>
      <c r="C63" s="13">
        <v>81.5</v>
      </c>
      <c r="D63" s="13">
        <v>93.7</v>
      </c>
      <c r="E63" s="13">
        <v>82.8</v>
      </c>
      <c r="F63" s="13">
        <v>762.6</v>
      </c>
      <c r="G63" s="13">
        <f t="shared" si="0"/>
        <v>5342.7000000000007</v>
      </c>
      <c r="K63" s="1">
        <f t="shared" si="1"/>
        <v>2010</v>
      </c>
      <c r="L63" s="9">
        <f t="shared" si="5"/>
        <v>-179.5</v>
      </c>
      <c r="O63" s="1">
        <f t="shared" si="2"/>
        <v>2010</v>
      </c>
      <c r="P63" s="1">
        <f t="shared" si="3"/>
        <v>0.8089729911842326</v>
      </c>
      <c r="S63" s="9">
        <f t="shared" si="4"/>
        <v>-440.69999999999982</v>
      </c>
    </row>
    <row r="64" spans="1:19" x14ac:dyDescent="0.2">
      <c r="A64" s="5">
        <v>2011</v>
      </c>
      <c r="B64" s="13">
        <v>4322.3</v>
      </c>
      <c r="C64" s="13">
        <v>81.5</v>
      </c>
      <c r="D64" s="13">
        <v>92.4</v>
      </c>
      <c r="E64" s="13">
        <v>82.1</v>
      </c>
      <c r="F64" s="13">
        <v>758.9</v>
      </c>
      <c r="G64" s="13">
        <f t="shared" si="0"/>
        <v>5337.2</v>
      </c>
      <c r="K64" s="1">
        <f t="shared" si="1"/>
        <v>2011</v>
      </c>
      <c r="L64" s="9">
        <f t="shared" si="5"/>
        <v>0.1999999999998181</v>
      </c>
      <c r="O64" s="1">
        <f t="shared" si="2"/>
        <v>2011</v>
      </c>
      <c r="P64" s="1">
        <f t="shared" si="3"/>
        <v>0.80984411301806192</v>
      </c>
      <c r="S64" s="9">
        <f t="shared" si="4"/>
        <v>-5.5000000000009095</v>
      </c>
    </row>
    <row r="65" spans="1:19" x14ac:dyDescent="0.2">
      <c r="A65" s="5">
        <v>2012</v>
      </c>
      <c r="B65" s="13">
        <v>4323.6000000000004</v>
      </c>
      <c r="C65" s="13">
        <v>81.3</v>
      </c>
      <c r="D65" s="13">
        <v>92.6</v>
      </c>
      <c r="E65" s="13">
        <v>81.599999999999994</v>
      </c>
      <c r="F65" s="13">
        <v>758.9</v>
      </c>
      <c r="G65" s="13">
        <f t="shared" si="0"/>
        <v>5338.0000000000009</v>
      </c>
      <c r="K65" s="1">
        <f t="shared" si="1"/>
        <v>2012</v>
      </c>
      <c r="L65" s="9">
        <f t="shared" si="5"/>
        <v>1.3000000000001819</v>
      </c>
      <c r="O65" s="1">
        <f t="shared" si="2"/>
        <v>2012</v>
      </c>
      <c r="P65" s="1">
        <f t="shared" si="3"/>
        <v>0.80996627950543265</v>
      </c>
      <c r="S65" s="9">
        <f t="shared" si="4"/>
        <v>0.80000000000109139</v>
      </c>
    </row>
    <row r="66" spans="1:19" x14ac:dyDescent="0.2">
      <c r="A66" s="5">
        <v>2013</v>
      </c>
      <c r="B66" s="13">
        <v>4325.7</v>
      </c>
      <c r="C66" s="13">
        <v>80.900000000000006</v>
      </c>
      <c r="D66" s="13">
        <v>92.2</v>
      </c>
      <c r="E66" s="13">
        <v>82</v>
      </c>
      <c r="F66" s="13">
        <v>759.1</v>
      </c>
      <c r="G66" s="13">
        <f t="shared" si="0"/>
        <v>5339.9</v>
      </c>
      <c r="K66" s="1">
        <f t="shared" si="1"/>
        <v>2013</v>
      </c>
      <c r="L66" s="9">
        <f t="shared" si="5"/>
        <v>2.0999999999994543</v>
      </c>
      <c r="O66" s="1">
        <f t="shared" si="2"/>
        <v>2013</v>
      </c>
      <c r="P66" s="1">
        <f t="shared" si="3"/>
        <v>0.81007134965074257</v>
      </c>
      <c r="S66" s="9">
        <f t="shared" si="4"/>
        <v>1.8999999999987267</v>
      </c>
    </row>
    <row r="67" spans="1:19" x14ac:dyDescent="0.2">
      <c r="A67" s="5">
        <v>2014</v>
      </c>
      <c r="B67" s="13">
        <v>4331.3</v>
      </c>
      <c r="C67" s="13">
        <v>80.3</v>
      </c>
      <c r="D67" s="13">
        <v>92.6</v>
      </c>
      <c r="E67" s="13">
        <v>81.2</v>
      </c>
      <c r="F67" s="13">
        <v>760.9</v>
      </c>
      <c r="G67" s="13">
        <f t="shared" si="0"/>
        <v>5346.3</v>
      </c>
      <c r="K67" s="1">
        <f t="shared" si="1"/>
        <v>2014</v>
      </c>
      <c r="L67" s="9">
        <f t="shared" si="5"/>
        <v>5.6000000000003638</v>
      </c>
      <c r="O67" s="1">
        <f t="shared" si="2"/>
        <v>2014</v>
      </c>
      <c r="P67" s="1">
        <f t="shared" si="3"/>
        <v>0.81014907506125733</v>
      </c>
      <c r="S67" s="9">
        <f t="shared" si="4"/>
        <v>6.4000000000005457</v>
      </c>
    </row>
    <row r="68" spans="1:19" x14ac:dyDescent="0.2">
      <c r="A68" s="5">
        <v>2015</v>
      </c>
      <c r="B68" s="13">
        <v>4331.7</v>
      </c>
      <c r="C68" s="13">
        <v>80.5</v>
      </c>
      <c r="D68" s="13">
        <v>92.2</v>
      </c>
      <c r="E68" s="13">
        <v>80.599999999999994</v>
      </c>
      <c r="F68" s="13">
        <v>761.5</v>
      </c>
      <c r="G68" s="13">
        <f t="shared" ref="G68:G72" si="6">SUM(B68:F68)</f>
        <v>5346.5</v>
      </c>
      <c r="K68" s="1">
        <f t="shared" ref="K68:K72" si="7">A68</f>
        <v>2015</v>
      </c>
      <c r="L68" s="9">
        <f t="shared" si="5"/>
        <v>0.3999999999996362</v>
      </c>
      <c r="O68" s="1">
        <f t="shared" ref="O68:O72" si="8">A68</f>
        <v>2015</v>
      </c>
      <c r="P68" s="1">
        <f t="shared" ref="P68:P72" si="9">B68/G68</f>
        <v>0.81019358458804824</v>
      </c>
      <c r="S68" s="9">
        <f t="shared" ref="S68:S72" si="10">G68-G67</f>
        <v>0.1999999999998181</v>
      </c>
    </row>
    <row r="69" spans="1:19" x14ac:dyDescent="0.2">
      <c r="A69" s="5">
        <v>2016</v>
      </c>
      <c r="B69" s="13">
        <v>4332.3999999999996</v>
      </c>
      <c r="C69" s="13">
        <v>65</v>
      </c>
      <c r="D69" s="13">
        <v>92.6</v>
      </c>
      <c r="E69" s="13">
        <v>75.7</v>
      </c>
      <c r="F69" s="13">
        <v>783.2</v>
      </c>
      <c r="G69" s="13">
        <f t="shared" si="6"/>
        <v>5348.9</v>
      </c>
      <c r="K69" s="1">
        <f t="shared" si="7"/>
        <v>2016</v>
      </c>
      <c r="L69" s="9">
        <f t="shared" ref="L69:L72" si="11">B69-B68</f>
        <v>0.6999999999998181</v>
      </c>
      <c r="O69" s="1">
        <f t="shared" si="8"/>
        <v>2016</v>
      </c>
      <c r="P69" s="1">
        <f t="shared" si="9"/>
        <v>0.80996092654564489</v>
      </c>
      <c r="S69" s="9">
        <f t="shared" si="10"/>
        <v>2.3999999999996362</v>
      </c>
    </row>
    <row r="70" spans="1:19" x14ac:dyDescent="0.2">
      <c r="A70" s="5">
        <v>2017</v>
      </c>
      <c r="B70" s="13">
        <v>4334.3</v>
      </c>
      <c r="C70" s="13">
        <v>47.3</v>
      </c>
      <c r="D70" s="13">
        <v>93.4</v>
      </c>
      <c r="E70" s="13">
        <v>73.400000000000006</v>
      </c>
      <c r="F70" s="13">
        <v>803.8</v>
      </c>
      <c r="G70" s="13">
        <f t="shared" si="6"/>
        <v>5352.2</v>
      </c>
      <c r="K70" s="1">
        <f t="shared" si="7"/>
        <v>2017</v>
      </c>
      <c r="L70" s="9">
        <f t="shared" si="11"/>
        <v>1.9000000000005457</v>
      </c>
      <c r="O70" s="1">
        <f t="shared" si="8"/>
        <v>2017</v>
      </c>
      <c r="P70" s="1">
        <f t="shared" si="9"/>
        <v>0.80981652404618665</v>
      </c>
      <c r="S70" s="9">
        <f t="shared" si="10"/>
        <v>3.3000000000001819</v>
      </c>
    </row>
    <row r="71" spans="1:19" x14ac:dyDescent="0.2">
      <c r="A71" s="5">
        <v>2018</v>
      </c>
      <c r="B71" s="13">
        <v>4333.7</v>
      </c>
      <c r="C71" s="13">
        <v>45.4</v>
      </c>
      <c r="D71" s="13">
        <v>94</v>
      </c>
      <c r="E71" s="13">
        <v>71.5</v>
      </c>
      <c r="F71" s="13">
        <v>799.3</v>
      </c>
      <c r="G71" s="13">
        <f t="shared" si="6"/>
        <v>5343.9</v>
      </c>
      <c r="K71" s="1">
        <f t="shared" si="7"/>
        <v>2018</v>
      </c>
      <c r="L71" s="9">
        <f t="shared" si="11"/>
        <v>-0.6000000000003638</v>
      </c>
      <c r="O71" s="1">
        <f t="shared" si="8"/>
        <v>2018</v>
      </c>
      <c r="P71" s="1">
        <f t="shared" si="9"/>
        <v>0.8109620314751399</v>
      </c>
      <c r="S71" s="9">
        <f t="shared" si="10"/>
        <v>-8.3000000000001819</v>
      </c>
    </row>
    <row r="72" spans="1:19" x14ac:dyDescent="0.2">
      <c r="A72" s="5">
        <v>2019</v>
      </c>
      <c r="B72" s="13">
        <v>4317.7</v>
      </c>
      <c r="C72" s="13">
        <v>38.6</v>
      </c>
      <c r="D72" s="13">
        <v>94.4</v>
      </c>
      <c r="E72" s="13">
        <v>68.400000000000006</v>
      </c>
      <c r="F72" s="13">
        <v>790.4</v>
      </c>
      <c r="G72" s="13">
        <f t="shared" si="6"/>
        <v>5309.4999999999991</v>
      </c>
      <c r="K72" s="1">
        <f t="shared" si="7"/>
        <v>2019</v>
      </c>
      <c r="L72" s="9">
        <f t="shared" si="11"/>
        <v>-16</v>
      </c>
      <c r="O72" s="1">
        <f t="shared" si="8"/>
        <v>2019</v>
      </c>
      <c r="P72" s="1">
        <f t="shared" si="9"/>
        <v>0.8132027497881158</v>
      </c>
      <c r="S72" s="9">
        <f t="shared" si="10"/>
        <v>-34.400000000000546</v>
      </c>
    </row>
    <row r="80" spans="1:19" x14ac:dyDescent="0.2">
      <c r="A80" s="1" t="s">
        <v>17</v>
      </c>
      <c r="B80" s="1" t="str">
        <f>B2</f>
        <v>Szántó</v>
      </c>
      <c r="C80" s="1" t="str">
        <f t="shared" ref="C80:G80" si="12">C2</f>
        <v>Konyhakert</v>
      </c>
      <c r="D80" s="1" t="str">
        <f t="shared" si="12"/>
        <v>Gyümölcsös</v>
      </c>
      <c r="E80" s="1" t="str">
        <f t="shared" si="12"/>
        <v>Szőlő</v>
      </c>
      <c r="F80" s="1" t="str">
        <f t="shared" si="12"/>
        <v>Gyep</v>
      </c>
      <c r="G80" s="1" t="str">
        <f t="shared" si="12"/>
        <v>Mezőgazdasági terület</v>
      </c>
    </row>
    <row r="81" spans="2:7" x14ac:dyDescent="0.2">
      <c r="B81" s="1">
        <f>B72/B3</f>
        <v>0.78246135445171339</v>
      </c>
      <c r="C81" s="1">
        <f t="shared" ref="C81:G81" si="13">C72/C3</f>
        <v>0.40889830508474573</v>
      </c>
      <c r="D81" s="1">
        <f t="shared" si="13"/>
        <v>1.6247848537005165</v>
      </c>
      <c r="E81" s="1">
        <f t="shared" si="13"/>
        <v>0.29713292788879242</v>
      </c>
      <c r="F81" s="1">
        <f t="shared" si="13"/>
        <v>0.53597341832237066</v>
      </c>
      <c r="G81" s="1">
        <f t="shared" si="13"/>
        <v>0.71988339773574661</v>
      </c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E5905-D30E-4A48-8CA9-B2EEDB97769E}">
  <dimension ref="A1:G10"/>
  <sheetViews>
    <sheetView workbookViewId="0">
      <selection activeCell="B10" sqref="B10"/>
    </sheetView>
  </sheetViews>
  <sheetFormatPr defaultRowHeight="14.25" x14ac:dyDescent="0.2"/>
  <cols>
    <col min="1" max="2" width="9.140625" style="1"/>
    <col min="3" max="3" width="9.140625" style="1" customWidth="1"/>
    <col min="4" max="16384" width="9.140625" style="1"/>
  </cols>
  <sheetData>
    <row r="1" spans="1:7" ht="30.75" customHeight="1" x14ac:dyDescent="0.2">
      <c r="A1" s="6">
        <v>1</v>
      </c>
      <c r="B1" s="12" t="s">
        <v>8</v>
      </c>
      <c r="C1" s="12"/>
      <c r="D1" s="12"/>
      <c r="E1" s="12"/>
      <c r="F1" s="12"/>
      <c r="G1" s="12"/>
    </row>
    <row r="2" spans="1:7" ht="30.75" customHeight="1" x14ac:dyDescent="0.2">
      <c r="A2" s="6"/>
      <c r="B2" s="7" t="s">
        <v>10</v>
      </c>
      <c r="C2" s="8" t="str">
        <f>INDEX(mgadatok!B80:G80,1,MATCH(MIN(mgadatok!B81:G81),mgadatok!B81:G81,0))</f>
        <v>Szőlő</v>
      </c>
    </row>
    <row r="3" spans="1:7" ht="30.75" customHeight="1" x14ac:dyDescent="0.2">
      <c r="A3" s="6">
        <v>2</v>
      </c>
      <c r="B3" s="12" t="s">
        <v>9</v>
      </c>
      <c r="C3" s="12"/>
      <c r="D3" s="12"/>
      <c r="E3" s="12"/>
      <c r="F3" s="12"/>
      <c r="G3" s="12"/>
    </row>
    <row r="4" spans="1:7" ht="30.75" customHeight="1" x14ac:dyDescent="0.2">
      <c r="A4" s="6"/>
      <c r="B4" s="7" t="s">
        <v>11</v>
      </c>
      <c r="C4" s="8">
        <f>INDEX(mgadatok!K4:K72,MATCH(-E4,mgadatok!L4:L72,0))</f>
        <v>2000</v>
      </c>
      <c r="D4" s="7" t="s">
        <v>12</v>
      </c>
      <c r="E4" s="10">
        <f>-MIN(mgadatok!L4:L72)</f>
        <v>208.19999999999982</v>
      </c>
    </row>
    <row r="5" spans="1:7" ht="30.75" customHeight="1" x14ac:dyDescent="0.2">
      <c r="A5" s="6">
        <v>3</v>
      </c>
      <c r="B5" s="12" t="s">
        <v>15</v>
      </c>
      <c r="C5" s="12"/>
      <c r="D5" s="12"/>
      <c r="E5" s="12"/>
      <c r="F5" s="12"/>
      <c r="G5" s="12"/>
    </row>
    <row r="6" spans="1:7" ht="30.75" customHeight="1" x14ac:dyDescent="0.2">
      <c r="A6" s="6"/>
      <c r="B6" s="7" t="s">
        <v>11</v>
      </c>
      <c r="C6" s="8">
        <f>INDEX(mgadatok!O3:O72,MATCH(E6,mgadatok!P3:P72,0))</f>
        <v>2019</v>
      </c>
      <c r="D6" s="7" t="s">
        <v>13</v>
      </c>
      <c r="E6" s="8">
        <f>MAX(mgadatok!P3:P72)</f>
        <v>0.8132027497881158</v>
      </c>
    </row>
    <row r="7" spans="1:7" ht="30.75" customHeight="1" x14ac:dyDescent="0.2">
      <c r="A7" s="6">
        <v>4</v>
      </c>
      <c r="B7" s="12" t="s">
        <v>16</v>
      </c>
      <c r="C7" s="12"/>
      <c r="D7" s="12"/>
      <c r="E7" s="12"/>
      <c r="F7" s="12"/>
      <c r="G7" s="12"/>
    </row>
    <row r="8" spans="1:7" ht="30.75" customHeight="1" x14ac:dyDescent="0.2">
      <c r="A8" s="6"/>
      <c r="B8" s="7" t="s">
        <v>11</v>
      </c>
      <c r="C8" s="8">
        <f>INDEX(mgadatok!A3:A72,MATCH(MAX(mgadatok!D3:D72),mgadatok!D3:D72,0))</f>
        <v>1966</v>
      </c>
    </row>
    <row r="9" spans="1:7" ht="30.75" customHeight="1" x14ac:dyDescent="0.2">
      <c r="A9" s="6">
        <v>5</v>
      </c>
      <c r="B9" s="12" t="s">
        <v>14</v>
      </c>
      <c r="C9" s="12"/>
      <c r="D9" s="12"/>
      <c r="E9" s="12"/>
      <c r="F9" s="12"/>
      <c r="G9" s="12"/>
    </row>
    <row r="10" spans="1:7" ht="30.75" customHeight="1" x14ac:dyDescent="0.2">
      <c r="B10" s="8" t="str">
        <f>IF(MAX(mgadatok!S4:S72)&lt;0,"Igen","Nem")</f>
        <v>Nem</v>
      </c>
    </row>
  </sheetData>
  <mergeCells count="5">
    <mergeCell ref="B1:G1"/>
    <mergeCell ref="B3:G3"/>
    <mergeCell ref="B5:G5"/>
    <mergeCell ref="B7:G7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mgadatok</vt:lpstr>
      <vt:lpstr>valaszok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O365 felhasználó</dc:creator>
  <cp:lastModifiedBy>O365 felhasználó</cp:lastModifiedBy>
  <dcterms:created xsi:type="dcterms:W3CDTF">2025-10-17T17:08:08Z</dcterms:created>
  <dcterms:modified xsi:type="dcterms:W3CDTF">2025-10-28T19:46:25Z</dcterms:modified>
</cp:coreProperties>
</file>